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ThisWorkbook"/>
  <mc:AlternateContent xmlns:mc="http://schemas.openxmlformats.org/markup-compatibility/2006">
    <mc:Choice Requires="x15">
      <x15ac:absPath xmlns:x15ac="http://schemas.microsoft.com/office/spreadsheetml/2010/11/ac" url="https://lgadigital.sharepoint.com/sites/Pensions/Fire/GAD guidance/2026/"/>
    </mc:Choice>
  </mc:AlternateContent>
  <xr:revisionPtr revIDLastSave="2" documentId="8_{BD179A13-5904-4D97-B667-AD5610E2F342}" xr6:coauthVersionLast="47" xr6:coauthVersionMax="47" xr10:uidLastSave="{1D387171-ECC2-46B2-9587-2F157A077005}"/>
  <bookViews>
    <workbookView xWindow="-108" yWindow="-108" windowWidth="46296" windowHeight="12456"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20" sheetId="31" r:id="rId21"/>
    <sheet name="x-221" sheetId="32" r:id="rId22"/>
    <sheet name="x-301" sheetId="33" r:id="rId23"/>
    <sheet name="x-302" sheetId="34" r:id="rId24"/>
    <sheet name="x-303" sheetId="35" r:id="rId25"/>
    <sheet name="x-304" sheetId="36" r:id="rId26"/>
    <sheet name="x-305" sheetId="37" r:id="rId27"/>
    <sheet name="x-306" sheetId="38" r:id="rId28"/>
    <sheet name="x-307" sheetId="39" r:id="rId29"/>
    <sheet name="x-308" sheetId="40" r:id="rId30"/>
    <sheet name="x-309" sheetId="41" r:id="rId31"/>
    <sheet name="x-310" sheetId="42" r:id="rId32"/>
    <sheet name="x-311" sheetId="43" r:id="rId33"/>
    <sheet name="x-312" sheetId="44" r:id="rId34"/>
    <sheet name="x-313" sheetId="45" r:id="rId35"/>
    <sheet name="x-314" sheetId="46" r:id="rId36"/>
    <sheet name="x-315" sheetId="47" r:id="rId37"/>
    <sheet name="x-316" sheetId="48" r:id="rId38"/>
    <sheet name="x-317" sheetId="49" r:id="rId39"/>
    <sheet name="x-318" sheetId="50" r:id="rId40"/>
    <sheet name="x-319" sheetId="51" r:id="rId41"/>
    <sheet name="x-320" sheetId="52" r:id="rId42"/>
    <sheet name="x-321" sheetId="53" r:id="rId43"/>
    <sheet name="x-322" sheetId="54" r:id="rId44"/>
    <sheet name="x-323" sheetId="55" r:id="rId45"/>
    <sheet name="x-324" sheetId="56" r:id="rId46"/>
    <sheet name="x-325" sheetId="57" r:id="rId47"/>
    <sheet name="x-326" sheetId="58" r:id="rId48"/>
    <sheet name="x-327" sheetId="59" r:id="rId49"/>
    <sheet name="x-328" sheetId="60" r:id="rId50"/>
    <sheet name="x-401" sheetId="61" r:id="rId51"/>
    <sheet name="x-402" sheetId="62" r:id="rId52"/>
    <sheet name="x-403" sheetId="63" r:id="rId53"/>
    <sheet name="x-404" sheetId="64" r:id="rId54"/>
    <sheet name="x-405" sheetId="65" r:id="rId55"/>
    <sheet name="x-406" sheetId="66" r:id="rId56"/>
    <sheet name="x-407" sheetId="67" r:id="rId57"/>
    <sheet name="x-501" sheetId="68" r:id="rId58"/>
    <sheet name="x-502" sheetId="69" r:id="rId59"/>
    <sheet name="x-503" sheetId="70" r:id="rId60"/>
    <sheet name="x-504" sheetId="71" r:id="rId61"/>
    <sheet name="x-505" sheetId="72" r:id="rId62"/>
    <sheet name="x-506" sheetId="73" r:id="rId63"/>
    <sheet name="x-603" sheetId="74" r:id="rId64"/>
    <sheet name="x-604" sheetId="75" r:id="rId65"/>
    <sheet name="x-605" sheetId="76" r:id="rId66"/>
    <sheet name="x-606" sheetId="77" r:id="rId67"/>
    <sheet name="x-607" sheetId="78" r:id="rId68"/>
    <sheet name="x-608" sheetId="79" r:id="rId69"/>
    <sheet name="x-609" sheetId="80" r:id="rId70"/>
    <sheet name="x-610" sheetId="81" r:id="rId71"/>
    <sheet name="x-611" sheetId="82" r:id="rId72"/>
    <sheet name="x-612" sheetId="83" r:id="rId73"/>
    <sheet name="x-613" sheetId="84" r:id="rId74"/>
    <sheet name="x-614" sheetId="85" r:id="rId75"/>
    <sheet name="x-615" sheetId="86" r:id="rId76"/>
    <sheet name="x-616" sheetId="87" r:id="rId77"/>
    <sheet name="x-617" sheetId="88" r:id="rId78"/>
    <sheet name="x-618" sheetId="89" r:id="rId79"/>
    <sheet name="x-619" sheetId="90" r:id="rId80"/>
    <sheet name="x-620" sheetId="91" r:id="rId81"/>
    <sheet name="x-621" sheetId="92" r:id="rId82"/>
    <sheet name="x-622" sheetId="93" r:id="rId83"/>
    <sheet name="x-623" sheetId="94" r:id="rId84"/>
    <sheet name="x-624" sheetId="95" r:id="rId85"/>
    <sheet name="x-625" sheetId="96" r:id="rId86"/>
    <sheet name="x-626" sheetId="97" r:id="rId87"/>
    <sheet name="x-627" sheetId="98" r:id="rId88"/>
    <sheet name="x-701" sheetId="99" r:id="rId89"/>
    <sheet name="x-702" sheetId="100" r:id="rId90"/>
    <sheet name="x-802" sheetId="101" r:id="rId91"/>
    <sheet name="x-template" sheetId="14" state="hidden" r:id="rId92"/>
  </sheets>
  <definedNames>
    <definedName name="client_abbr">"Home Office"</definedName>
    <definedName name="client_name">"HO"</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"Fire_E"</definedName>
    <definedName name="scheme_name">"Firefighters' Pension Schemes (England)"</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'x-220'!$B$12</definedName>
    <definedName name="TABLE_AGE_DEF_1" localSheetId="21">'x-221'!$B$12</definedName>
    <definedName name="TABLE_AGE_DEF_1" localSheetId="22">'x-301'!$B$12</definedName>
    <definedName name="TABLE_AGE_DEF_1" localSheetId="23">'x-302'!$B$12</definedName>
    <definedName name="TABLE_AGE_DEF_1" localSheetId="24">'x-303'!$B$12</definedName>
    <definedName name="TABLE_AGE_DEF_1" localSheetId="25">'x-304'!$B$12</definedName>
    <definedName name="TABLE_AGE_DEF_1" localSheetId="26">'x-305'!$B$12</definedName>
    <definedName name="TABLE_AGE_DEF_1" localSheetId="27">'x-306'!$B$12</definedName>
    <definedName name="TABLE_AGE_DEF_1" localSheetId="28">'x-307'!$B$12</definedName>
    <definedName name="TABLE_AGE_DEF_1" localSheetId="29">'x-308'!$B$12</definedName>
    <definedName name="TABLE_AGE_DEF_1" localSheetId="30">'x-309'!$B$12</definedName>
    <definedName name="TABLE_AGE_DEF_1" localSheetId="31">'x-310'!$B$12</definedName>
    <definedName name="TABLE_AGE_DEF_1" localSheetId="32">'x-311'!$B$12</definedName>
    <definedName name="TABLE_AGE_DEF_1" localSheetId="33">'x-312'!$B$12</definedName>
    <definedName name="TABLE_AGE_DEF_1" localSheetId="34">'x-313'!$B$12</definedName>
    <definedName name="TABLE_AGE_DEF_1" localSheetId="35">'x-314'!$B$12</definedName>
    <definedName name="TABLE_AGE_DEF_1" localSheetId="36">'x-315'!$B$12</definedName>
    <definedName name="TABLE_AGE_DEF_1" localSheetId="37">'x-316'!$B$12</definedName>
    <definedName name="TABLE_AGE_DEF_1" localSheetId="38">'x-317'!$B$12</definedName>
    <definedName name="TABLE_AGE_DEF_1" localSheetId="39">'x-318'!$B$12</definedName>
    <definedName name="TABLE_AGE_DEF_1" localSheetId="40">'x-319'!$B$12</definedName>
    <definedName name="TABLE_AGE_DEF_1" localSheetId="41">'x-320'!$B$12</definedName>
    <definedName name="TABLE_AGE_DEF_1" localSheetId="42">'x-321'!$B$12</definedName>
    <definedName name="TABLE_AGE_DEF_1" localSheetId="43">'x-322'!$B$12</definedName>
    <definedName name="TABLE_AGE_DEF_1" localSheetId="44">'x-323'!$B$12</definedName>
    <definedName name="TABLE_AGE_DEF_1" localSheetId="45">'x-324'!$B$12</definedName>
    <definedName name="TABLE_AGE_DEF_1" localSheetId="46">'x-325'!$B$12</definedName>
    <definedName name="TABLE_AGE_DEF_1" localSheetId="47">'x-326'!$B$12</definedName>
    <definedName name="TABLE_AGE_DEF_1" localSheetId="48">'x-327'!$B$12</definedName>
    <definedName name="TABLE_AGE_DEF_1" localSheetId="49">'x-328'!$B$12</definedName>
    <definedName name="TABLE_AGE_DEF_1" localSheetId="50">'x-401'!$B$12</definedName>
    <definedName name="TABLE_AGE_DEF_1" localSheetId="51">'x-402'!$B$12</definedName>
    <definedName name="TABLE_AGE_DEF_1" localSheetId="52">'x-403'!$B$12</definedName>
    <definedName name="TABLE_AGE_DEF_1" localSheetId="53">'x-404'!$B$12</definedName>
    <definedName name="TABLE_AGE_DEF_1" localSheetId="54">'x-405'!$B$12</definedName>
    <definedName name="TABLE_AGE_DEF_1" localSheetId="55">'x-406'!$B$12</definedName>
    <definedName name="TABLE_AGE_DEF_1" localSheetId="56">'x-407'!$B$12</definedName>
    <definedName name="TABLE_AGE_DEF_1" localSheetId="57">'x-501'!$B$12</definedName>
    <definedName name="TABLE_AGE_DEF_1" localSheetId="58">'x-502'!$B$12</definedName>
    <definedName name="TABLE_AGE_DEF_1" localSheetId="59">'x-503'!$B$12</definedName>
    <definedName name="TABLE_AGE_DEF_1" localSheetId="60">'x-504'!$B$12</definedName>
    <definedName name="TABLE_AGE_DEF_1" localSheetId="61">'x-505'!$B$12</definedName>
    <definedName name="TABLE_AGE_DEF_1" localSheetId="62">'x-506'!$B$12</definedName>
    <definedName name="TABLE_AGE_DEF_1" localSheetId="63">'x-603'!$B$12</definedName>
    <definedName name="TABLE_AGE_DEF_1" localSheetId="64">'x-604'!$B$12</definedName>
    <definedName name="TABLE_AGE_DEF_1" localSheetId="65">'x-605'!$B$12</definedName>
    <definedName name="TABLE_AGE_DEF_1" localSheetId="66">'x-606'!$B$12</definedName>
    <definedName name="TABLE_AGE_DEF_1" localSheetId="67">'x-607'!$B$12</definedName>
    <definedName name="TABLE_AGE_DEF_1" localSheetId="68">'x-608'!$B$12</definedName>
    <definedName name="TABLE_AGE_DEF_1" localSheetId="69">'x-609'!$B$12</definedName>
    <definedName name="TABLE_AGE_DEF_1" localSheetId="70">'x-610'!$B$12</definedName>
    <definedName name="TABLE_AGE_DEF_1" localSheetId="71">'x-611'!$B$12</definedName>
    <definedName name="TABLE_AGE_DEF_1" localSheetId="72">'x-612'!$B$12</definedName>
    <definedName name="TABLE_AGE_DEF_1" localSheetId="73">'x-613'!$B$12</definedName>
    <definedName name="TABLE_AGE_DEF_1" localSheetId="74">'x-614'!$B$12</definedName>
    <definedName name="TABLE_AGE_DEF_1" localSheetId="75">'x-615'!$B$12</definedName>
    <definedName name="TABLE_AGE_DEF_1" localSheetId="76">'x-616'!$B$12</definedName>
    <definedName name="TABLE_AGE_DEF_1" localSheetId="77">'x-617'!$B$12</definedName>
    <definedName name="TABLE_AGE_DEF_1" localSheetId="78">'x-618'!$B$12</definedName>
    <definedName name="TABLE_AGE_DEF_1" localSheetId="79">'x-619'!$B$12</definedName>
    <definedName name="TABLE_AGE_DEF_1" localSheetId="80">'x-620'!$B$12</definedName>
    <definedName name="TABLE_AGE_DEF_1" localSheetId="81">'x-621'!$B$12</definedName>
    <definedName name="TABLE_AGE_DEF_1" localSheetId="82">'x-622'!$B$12</definedName>
    <definedName name="TABLE_AGE_DEF_1" localSheetId="83">'x-623'!$B$12</definedName>
    <definedName name="TABLE_AGE_DEF_1" localSheetId="84">'x-624'!$B$12</definedName>
    <definedName name="TABLE_AGE_DEF_1" localSheetId="85">'x-625'!$B$12</definedName>
    <definedName name="TABLE_AGE_DEF_1" localSheetId="86">'x-626'!$B$12</definedName>
    <definedName name="TABLE_AGE_DEF_1" localSheetId="87">'x-627'!$B$12</definedName>
    <definedName name="TABLE_AGE_DEF_1" localSheetId="88">'x-701'!$B$12</definedName>
    <definedName name="TABLE_AGE_DEF_1" localSheetId="89">'x-702'!$B$12</definedName>
    <definedName name="TABLE_AGE_DEF_1" localSheetId="90">'x-802'!$B$12</definedName>
    <definedName name="TABLE_AGE_DEF_1" localSheetId="91">'x-template'!$B$12</definedName>
    <definedName name="TABLE_AGE_DEF_2" localSheetId="90">'x-802'!$G$12</definedName>
    <definedName name="TABLE_AGE_DEF_3" localSheetId="90">'x-802'!$P$12</definedName>
    <definedName name="TABLE_AREA_1" localSheetId="5">'x-201'!$A$26:$D$68</definedName>
    <definedName name="TABLE_AREA_1" localSheetId="6">'x-202'!$A$26:$D$68</definedName>
    <definedName name="TABLE_AREA_1" localSheetId="7">'x-203'!$A$26:$C$73</definedName>
    <definedName name="TABLE_AREA_1" localSheetId="8">'x-204'!$A$26:$C$68</definedName>
    <definedName name="TABLE_AREA_1" localSheetId="9">'x-205'!$A$26:$C$31</definedName>
    <definedName name="TABLE_AREA_1" localSheetId="10">'x-206'!$A$26:$D$68</definedName>
    <definedName name="TABLE_AREA_1" localSheetId="11">'x-207'!$A$26:$D$68</definedName>
    <definedName name="TABLE_AREA_1" localSheetId="12">'x-208'!$A$26:$C$85</definedName>
    <definedName name="TABLE_AREA_1" localSheetId="13">'x-209'!$A$26:$C$85</definedName>
    <definedName name="TABLE_AREA_1" localSheetId="14">'x-210'!$A$26:$C$85</definedName>
    <definedName name="TABLE_AREA_1" localSheetId="15">'x-211'!$A$26:$C$85</definedName>
    <definedName name="TABLE_AREA_1" localSheetId="16">'x-212'!$A$26:$C$85</definedName>
    <definedName name="TABLE_AREA_1" localSheetId="17">'x-213'!$A$26:$C$85</definedName>
    <definedName name="TABLE_AREA_1" localSheetId="18">'x-214'!$A$26:$C$85</definedName>
    <definedName name="TABLE_AREA_1" localSheetId="19">'x-215'!$A$26:$C$85</definedName>
    <definedName name="TABLE_AREA_1" localSheetId="20">'x-220'!$A$26:$C$68</definedName>
    <definedName name="TABLE_AREA_1" localSheetId="21">'x-221'!$A$26:$C$68</definedName>
    <definedName name="TABLE_AREA_1" localSheetId="22">'x-301'!$A$26:$F$62</definedName>
    <definedName name="TABLE_AREA_1" localSheetId="23">'x-302'!$A$26:$F$62</definedName>
    <definedName name="TABLE_AREA_1" localSheetId="24">'x-303'!$A$26:$E$92</definedName>
    <definedName name="TABLE_AREA_1" localSheetId="25">'x-304'!$A$26:$E$92</definedName>
    <definedName name="TABLE_AREA_1" localSheetId="26">'x-305'!$A$26:$D$57</definedName>
    <definedName name="TABLE_AREA_1" localSheetId="27">'x-306'!$A$26:$D$57</definedName>
    <definedName name="TABLE_AREA_1" localSheetId="28">'x-307'!$A$26:$D$92</definedName>
    <definedName name="TABLE_AREA_1" localSheetId="29">'x-308'!$A$26:$D$92</definedName>
    <definedName name="TABLE_AREA_1" localSheetId="30">'x-309'!$A$26:$D$57</definedName>
    <definedName name="TABLE_AREA_1" localSheetId="31">'x-310'!$A$26:$D$57</definedName>
    <definedName name="TABLE_AREA_1" localSheetId="32">'x-311'!$A$26:$D$92</definedName>
    <definedName name="TABLE_AREA_1" localSheetId="33">'x-312'!$A$26:$D$92</definedName>
    <definedName name="TABLE_AREA_1" localSheetId="34">'x-313'!$A$26:$C$96</definedName>
    <definedName name="TABLE_AREA_1" localSheetId="35">'x-314'!$A$26:$C$96</definedName>
    <definedName name="TABLE_AREA_1" localSheetId="36">'x-315'!$A$26:$C$96</definedName>
    <definedName name="TABLE_AREA_1" localSheetId="37">'x-316'!$A$26:$E$94</definedName>
    <definedName name="TABLE_AREA_1" localSheetId="38">'x-317'!$A$26:$E$94</definedName>
    <definedName name="TABLE_AREA_1" localSheetId="39">'x-318'!$A$26:$K$38</definedName>
    <definedName name="TABLE_AREA_1" localSheetId="40">'x-319'!$A$26:$G$38</definedName>
    <definedName name="TABLE_AREA_1" localSheetId="41">'x-320'!$A$26:$AQ$38</definedName>
    <definedName name="TABLE_AREA_1" localSheetId="42">'x-321'!$A$26:$K$38</definedName>
    <definedName name="TABLE_AREA_1" localSheetId="43">'x-322'!$A$26:$F$38</definedName>
    <definedName name="TABLE_AREA_1" localSheetId="44">'x-323'!$A$26:$K$38</definedName>
    <definedName name="TABLE_AREA_1" localSheetId="45">'x-324'!$A$26:$K$38</definedName>
    <definedName name="TABLE_AREA_1" localSheetId="46">'x-325'!$A$26:$AV$38</definedName>
    <definedName name="TABLE_AREA_1" localSheetId="47">'x-326'!$A$26:$AQ$38</definedName>
    <definedName name="TABLE_AREA_1" localSheetId="48">'x-327'!$A$26:$B$39</definedName>
    <definedName name="TABLE_AREA_1" localSheetId="49">'x-328'!$A$26:$B$77</definedName>
    <definedName name="TABLE_AREA_1" localSheetId="50">'x-401'!$A$26:$M$37</definedName>
    <definedName name="TABLE_AREA_1" localSheetId="51">'x-402'!$A$26:$M$32</definedName>
    <definedName name="TABLE_AREA_1" localSheetId="52">'x-403'!$A$26:$M$40</definedName>
    <definedName name="TABLE_AREA_1" localSheetId="53">'x-404'!$A$26:$K$38</definedName>
    <definedName name="TABLE_AREA_1" localSheetId="54">'x-405'!$A$26:$K$38</definedName>
    <definedName name="TABLE_AREA_1" localSheetId="55">'x-406'!$A$26:$L$38</definedName>
    <definedName name="TABLE_AREA_1" localSheetId="56">'x-407'!$A$26:$L$38</definedName>
    <definedName name="TABLE_AREA_1" localSheetId="57">'x-501'!$A$26:$C$41</definedName>
    <definedName name="TABLE_AREA_1" localSheetId="58">'x-502'!$A$26:$B$101</definedName>
    <definedName name="TABLE_AREA_1" localSheetId="59">'x-503'!$A$26:$C$46</definedName>
    <definedName name="TABLE_AREA_1" localSheetId="60">'x-504'!$A$26:$B$101</definedName>
    <definedName name="TABLE_AREA_1" localSheetId="61">'x-505'!$A$26:$M$53</definedName>
    <definedName name="TABLE_AREA_1" localSheetId="62">'x-506'!$A$26:$B$27</definedName>
    <definedName name="TABLE_AREA_1" localSheetId="63">'x-603'!$A$26:$C$68</definedName>
    <definedName name="TABLE_AREA_1" localSheetId="64">'x-604'!$A$26:$C$41</definedName>
    <definedName name="TABLE_AREA_1" localSheetId="65">'x-605'!$A$26:$E$73</definedName>
    <definedName name="TABLE_AREA_1" localSheetId="66">'x-606'!$A$26:$E$41</definedName>
    <definedName name="TABLE_AREA_1" localSheetId="67">'x-607'!$A$26:$E$76</definedName>
    <definedName name="TABLE_AREA_1" localSheetId="68">'x-608'!$A$26:$E$76</definedName>
    <definedName name="TABLE_AREA_1" localSheetId="69">'x-609'!$A$26:$C$47</definedName>
    <definedName name="TABLE_AREA_1" localSheetId="70">'x-610'!$A$26:$C$82</definedName>
    <definedName name="TABLE_AREA_1" localSheetId="71">'x-611'!$A$26:$K$38</definedName>
    <definedName name="TABLE_AREA_1" localSheetId="72">'x-612'!$A$26:$G$38</definedName>
    <definedName name="TABLE_AREA_1" localSheetId="73">'x-613'!$A$26:$AQ$38</definedName>
    <definedName name="TABLE_AREA_1" localSheetId="74">'x-614'!$A$26:$K$38</definedName>
    <definedName name="TABLE_AREA_1" localSheetId="75">'x-615'!$A$26:$K$38</definedName>
    <definedName name="TABLE_AREA_1" localSheetId="76">'x-616'!$A$26:$F$38</definedName>
    <definedName name="TABLE_AREA_1" localSheetId="77">'x-617'!$A$26:$K$38</definedName>
    <definedName name="TABLE_AREA_1" localSheetId="78">'x-618'!$A$26:$AV$38</definedName>
    <definedName name="TABLE_AREA_1" localSheetId="79">'x-619'!$A$26:$AQ$38</definedName>
    <definedName name="TABLE_AREA_1" localSheetId="80">'x-620'!$A$26:$B$77</definedName>
    <definedName name="TABLE_AREA_1" localSheetId="81">'x-621'!$A$26:$B$39</definedName>
    <definedName name="TABLE_AREA_1" localSheetId="82">'x-622'!#REF!</definedName>
    <definedName name="TABLE_AREA_1" localSheetId="84">'x-624'!#REF!</definedName>
    <definedName name="TABLE_AREA_1" localSheetId="86">'x-626'!#REF!</definedName>
    <definedName name="TABLE_AREA_1" localSheetId="88">'x-701'!$A$26:$B$68</definedName>
    <definedName name="TABLE_AREA_1" localSheetId="89">'x-702'!$A$26:$B$67</definedName>
    <definedName name="TABLE_AREA_1" localSheetId="90">'x-802'!$A$26:$C$31</definedName>
    <definedName name="TABLE_AREA_2" localSheetId="90">'x-802'!$F$26:$G$36</definedName>
    <definedName name="TABLE_AREA_3" localSheetId="90">'x-802'!$J$26:$K$31</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'x-220'!$B$21</definedName>
    <definedName name="TABLE_ASSUMPTION_SET_1" localSheetId="21">'x-221'!$B$21</definedName>
    <definedName name="TABLE_ASSUMPTION_SET_1" localSheetId="22">'x-301'!$B$21</definedName>
    <definedName name="TABLE_ASSUMPTION_SET_1" localSheetId="23">'x-302'!$B$21</definedName>
    <definedName name="TABLE_ASSUMPTION_SET_1" localSheetId="24">'x-303'!$B$21</definedName>
    <definedName name="TABLE_ASSUMPTION_SET_1" localSheetId="25">'x-304'!$B$21</definedName>
    <definedName name="TABLE_ASSUMPTION_SET_1" localSheetId="26">'x-305'!$B$21</definedName>
    <definedName name="TABLE_ASSUMPTION_SET_1" localSheetId="27">'x-306'!$B$21</definedName>
    <definedName name="TABLE_ASSUMPTION_SET_1" localSheetId="28">'x-307'!$B$21</definedName>
    <definedName name="TABLE_ASSUMPTION_SET_1" localSheetId="29">'x-308'!$B$21</definedName>
    <definedName name="TABLE_ASSUMPTION_SET_1" localSheetId="30">'x-309'!$B$21</definedName>
    <definedName name="TABLE_ASSUMPTION_SET_1" localSheetId="31">'x-310'!$B$21</definedName>
    <definedName name="TABLE_ASSUMPTION_SET_1" localSheetId="32">'x-311'!$B$21</definedName>
    <definedName name="TABLE_ASSUMPTION_SET_1" localSheetId="33">'x-312'!$B$21</definedName>
    <definedName name="TABLE_ASSUMPTION_SET_1" localSheetId="34">'x-313'!$B$21</definedName>
    <definedName name="TABLE_ASSUMPTION_SET_1" localSheetId="35">'x-314'!$B$21</definedName>
    <definedName name="TABLE_ASSUMPTION_SET_1" localSheetId="36">'x-315'!$B$21</definedName>
    <definedName name="TABLE_ASSUMPTION_SET_1" localSheetId="37">'x-316'!$B$21</definedName>
    <definedName name="TABLE_ASSUMPTION_SET_1" localSheetId="38">'x-317'!$B$21</definedName>
    <definedName name="TABLE_ASSUMPTION_SET_1" localSheetId="39">'x-318'!$B$21</definedName>
    <definedName name="TABLE_ASSUMPTION_SET_1" localSheetId="40">'x-319'!$B$21</definedName>
    <definedName name="TABLE_ASSUMPTION_SET_1" localSheetId="41">'x-320'!$B$21</definedName>
    <definedName name="TABLE_ASSUMPTION_SET_1" localSheetId="42">'x-321'!$B$21</definedName>
    <definedName name="TABLE_ASSUMPTION_SET_1" localSheetId="43">'x-322'!$B$21</definedName>
    <definedName name="TABLE_ASSUMPTION_SET_1" localSheetId="44">'x-323'!$B$21</definedName>
    <definedName name="TABLE_ASSUMPTION_SET_1" localSheetId="45">'x-324'!$B$21</definedName>
    <definedName name="TABLE_ASSUMPTION_SET_1" localSheetId="46">'x-325'!$B$21</definedName>
    <definedName name="TABLE_ASSUMPTION_SET_1" localSheetId="47">'x-326'!$B$21</definedName>
    <definedName name="TABLE_ASSUMPTION_SET_1" localSheetId="48">'x-327'!$B$21</definedName>
    <definedName name="TABLE_ASSUMPTION_SET_1" localSheetId="49">'x-328'!$B$21</definedName>
    <definedName name="TABLE_ASSUMPTION_SET_1" localSheetId="50">'x-401'!$B$21</definedName>
    <definedName name="TABLE_ASSUMPTION_SET_1" localSheetId="51">'x-402'!$B$21</definedName>
    <definedName name="TABLE_ASSUMPTION_SET_1" localSheetId="52">'x-403'!$B$21</definedName>
    <definedName name="TABLE_ASSUMPTION_SET_1" localSheetId="53">'x-404'!$B$21</definedName>
    <definedName name="TABLE_ASSUMPTION_SET_1" localSheetId="54">'x-405'!$B$21</definedName>
    <definedName name="TABLE_ASSUMPTION_SET_1" localSheetId="55">'x-406'!$B$21</definedName>
    <definedName name="TABLE_ASSUMPTION_SET_1" localSheetId="56">'x-407'!$B$21</definedName>
    <definedName name="TABLE_ASSUMPTION_SET_1" localSheetId="57">'x-501'!$B$21</definedName>
    <definedName name="TABLE_ASSUMPTION_SET_1" localSheetId="58">'x-502'!$B$21</definedName>
    <definedName name="TABLE_ASSUMPTION_SET_1" localSheetId="59">'x-503'!$B$21</definedName>
    <definedName name="TABLE_ASSUMPTION_SET_1" localSheetId="60">'x-504'!$B$21</definedName>
    <definedName name="TABLE_ASSUMPTION_SET_1" localSheetId="61">'x-505'!$B$21</definedName>
    <definedName name="TABLE_ASSUMPTION_SET_1" localSheetId="62">'x-506'!$B$21</definedName>
    <definedName name="TABLE_ASSUMPTION_SET_1" localSheetId="63">'x-603'!$B$21</definedName>
    <definedName name="TABLE_ASSUMPTION_SET_1" localSheetId="64">'x-604'!$B$21</definedName>
    <definedName name="TABLE_ASSUMPTION_SET_1" localSheetId="65">'x-605'!$B$21</definedName>
    <definedName name="TABLE_ASSUMPTION_SET_1" localSheetId="66">'x-606'!$B$21</definedName>
    <definedName name="TABLE_ASSUMPTION_SET_1" localSheetId="67">'x-607'!$B$21</definedName>
    <definedName name="TABLE_ASSUMPTION_SET_1" localSheetId="68">'x-608'!$B$21</definedName>
    <definedName name="TABLE_ASSUMPTION_SET_1" localSheetId="69">'x-609'!$B$21</definedName>
    <definedName name="TABLE_ASSUMPTION_SET_1" localSheetId="70">'x-610'!$B$21</definedName>
    <definedName name="TABLE_ASSUMPTION_SET_1" localSheetId="71">'x-611'!$B$21</definedName>
    <definedName name="TABLE_ASSUMPTION_SET_1" localSheetId="72">'x-612'!$B$21</definedName>
    <definedName name="TABLE_ASSUMPTION_SET_1" localSheetId="73">'x-613'!$B$21</definedName>
    <definedName name="TABLE_ASSUMPTION_SET_1" localSheetId="74">'x-614'!$B$21</definedName>
    <definedName name="TABLE_ASSUMPTION_SET_1" localSheetId="75">'x-615'!$B$21</definedName>
    <definedName name="TABLE_ASSUMPTION_SET_1" localSheetId="76">'x-616'!$B$21</definedName>
    <definedName name="TABLE_ASSUMPTION_SET_1" localSheetId="77">'x-617'!$B$21</definedName>
    <definedName name="TABLE_ASSUMPTION_SET_1" localSheetId="78">'x-618'!$B$21</definedName>
    <definedName name="TABLE_ASSUMPTION_SET_1" localSheetId="79">'x-619'!$B$21</definedName>
    <definedName name="TABLE_ASSUMPTION_SET_1" localSheetId="80">'x-620'!$B$21</definedName>
    <definedName name="TABLE_ASSUMPTION_SET_1" localSheetId="81">'x-621'!$B$21</definedName>
    <definedName name="TABLE_ASSUMPTION_SET_1" localSheetId="82">'x-622'!$B$21</definedName>
    <definedName name="TABLE_ASSUMPTION_SET_1" localSheetId="83">'x-623'!$B$21</definedName>
    <definedName name="TABLE_ASSUMPTION_SET_1" localSheetId="84">'x-624'!$B$21</definedName>
    <definedName name="TABLE_ASSUMPTION_SET_1" localSheetId="85">'x-625'!$B$21</definedName>
    <definedName name="TABLE_ASSUMPTION_SET_1" localSheetId="86">'x-626'!$B$21</definedName>
    <definedName name="TABLE_ASSUMPTION_SET_1" localSheetId="87">'x-627'!$B$21</definedName>
    <definedName name="TABLE_ASSUMPTION_SET_1" localSheetId="88">'x-701'!$B$21</definedName>
    <definedName name="TABLE_ASSUMPTION_SET_1" localSheetId="89">'x-702'!$B$21</definedName>
    <definedName name="TABLE_ASSUMPTION_SET_1" localSheetId="90">'x-802'!$B$21</definedName>
    <definedName name="TABLE_ASSUMPTION_SET_1" localSheetId="91">'x-template'!$B$21</definedName>
    <definedName name="TABLE_ASSUMPTION_SET_2" localSheetId="90">'x-802'!$G$21</definedName>
    <definedName name="TABLE_ASSUMPTION_SET_3" localSheetId="90">'x-802'!$P$21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'x-220'!$B$7</definedName>
    <definedName name="TABLE_CLIENT_1" localSheetId="21">'x-221'!$B$7</definedName>
    <definedName name="TABLE_CLIENT_1" localSheetId="22">'x-301'!$B$7</definedName>
    <definedName name="TABLE_CLIENT_1" localSheetId="23">'x-302'!$B$7</definedName>
    <definedName name="TABLE_CLIENT_1" localSheetId="24">'x-303'!$B$7</definedName>
    <definedName name="TABLE_CLIENT_1" localSheetId="25">'x-304'!$B$7</definedName>
    <definedName name="TABLE_CLIENT_1" localSheetId="26">'x-305'!$B$7</definedName>
    <definedName name="TABLE_CLIENT_1" localSheetId="27">'x-306'!$B$7</definedName>
    <definedName name="TABLE_CLIENT_1" localSheetId="28">'x-307'!$B$7</definedName>
    <definedName name="TABLE_CLIENT_1" localSheetId="29">'x-308'!$B$7</definedName>
    <definedName name="TABLE_CLIENT_1" localSheetId="30">'x-309'!$B$7</definedName>
    <definedName name="TABLE_CLIENT_1" localSheetId="31">'x-310'!$B$7</definedName>
    <definedName name="TABLE_CLIENT_1" localSheetId="32">'x-311'!$B$7</definedName>
    <definedName name="TABLE_CLIENT_1" localSheetId="33">'x-312'!$B$7</definedName>
    <definedName name="TABLE_CLIENT_1" localSheetId="34">'x-313'!$B$7</definedName>
    <definedName name="TABLE_CLIENT_1" localSheetId="35">'x-314'!$B$7</definedName>
    <definedName name="TABLE_CLIENT_1" localSheetId="36">'x-315'!$B$7</definedName>
    <definedName name="TABLE_CLIENT_1" localSheetId="37">'x-316'!$B$7</definedName>
    <definedName name="TABLE_CLIENT_1" localSheetId="38">'x-317'!$B$7</definedName>
    <definedName name="TABLE_CLIENT_1" localSheetId="39">'x-318'!$B$7</definedName>
    <definedName name="TABLE_CLIENT_1" localSheetId="40">'x-319'!$B$7</definedName>
    <definedName name="TABLE_CLIENT_1" localSheetId="41">'x-320'!$B$7</definedName>
    <definedName name="TABLE_CLIENT_1" localSheetId="42">'x-321'!$B$7</definedName>
    <definedName name="TABLE_CLIENT_1" localSheetId="43">'x-322'!$B$7</definedName>
    <definedName name="TABLE_CLIENT_1" localSheetId="44">'x-323'!$B$7</definedName>
    <definedName name="TABLE_CLIENT_1" localSheetId="45">'x-324'!$B$7</definedName>
    <definedName name="TABLE_CLIENT_1" localSheetId="46">'x-325'!$B$7</definedName>
    <definedName name="TABLE_CLIENT_1" localSheetId="47">'x-326'!$B$7</definedName>
    <definedName name="TABLE_CLIENT_1" localSheetId="48">'x-327'!$B$7</definedName>
    <definedName name="TABLE_CLIENT_1" localSheetId="49">'x-328'!$B$7</definedName>
    <definedName name="TABLE_CLIENT_1" localSheetId="50">'x-401'!$B$7</definedName>
    <definedName name="TABLE_CLIENT_1" localSheetId="51">'x-402'!$B$7</definedName>
    <definedName name="TABLE_CLIENT_1" localSheetId="52">'x-403'!$B$7</definedName>
    <definedName name="TABLE_CLIENT_1" localSheetId="53">'x-404'!$B$7</definedName>
    <definedName name="TABLE_CLIENT_1" localSheetId="54">'x-405'!$B$7</definedName>
    <definedName name="TABLE_CLIENT_1" localSheetId="55">'x-406'!$B$7</definedName>
    <definedName name="TABLE_CLIENT_1" localSheetId="56">'x-407'!$B$7</definedName>
    <definedName name="TABLE_CLIENT_1" localSheetId="57">'x-501'!$B$7</definedName>
    <definedName name="TABLE_CLIENT_1" localSheetId="58">'x-502'!$B$7</definedName>
    <definedName name="TABLE_CLIENT_1" localSheetId="59">'x-503'!$B$7</definedName>
    <definedName name="TABLE_CLIENT_1" localSheetId="60">'x-504'!$B$7</definedName>
    <definedName name="TABLE_CLIENT_1" localSheetId="61">'x-505'!$B$7</definedName>
    <definedName name="TABLE_CLIENT_1" localSheetId="62">'x-506'!$B$7</definedName>
    <definedName name="TABLE_CLIENT_1" localSheetId="63">'x-603'!$B$7</definedName>
    <definedName name="TABLE_CLIENT_1" localSheetId="64">'x-604'!$B$7</definedName>
    <definedName name="TABLE_CLIENT_1" localSheetId="65">'x-605'!$B$7</definedName>
    <definedName name="TABLE_CLIENT_1" localSheetId="66">'x-606'!$B$7</definedName>
    <definedName name="TABLE_CLIENT_1" localSheetId="67">'x-607'!$B$7</definedName>
    <definedName name="TABLE_CLIENT_1" localSheetId="68">'x-608'!$B$7</definedName>
    <definedName name="TABLE_CLIENT_1" localSheetId="69">'x-609'!$B$7</definedName>
    <definedName name="TABLE_CLIENT_1" localSheetId="70">'x-610'!$B$7</definedName>
    <definedName name="TABLE_CLIENT_1" localSheetId="71">'x-611'!$B$7</definedName>
    <definedName name="TABLE_CLIENT_1" localSheetId="72">'x-612'!$B$7</definedName>
    <definedName name="TABLE_CLIENT_1" localSheetId="73">'x-613'!$B$7</definedName>
    <definedName name="TABLE_CLIENT_1" localSheetId="74">'x-614'!$B$7</definedName>
    <definedName name="TABLE_CLIENT_1" localSheetId="75">'x-615'!$B$7</definedName>
    <definedName name="TABLE_CLIENT_1" localSheetId="76">'x-616'!$B$7</definedName>
    <definedName name="TABLE_CLIENT_1" localSheetId="77">'x-617'!$B$7</definedName>
    <definedName name="TABLE_CLIENT_1" localSheetId="78">'x-618'!$B$7</definedName>
    <definedName name="TABLE_CLIENT_1" localSheetId="79">'x-619'!$B$7</definedName>
    <definedName name="TABLE_CLIENT_1" localSheetId="80">'x-620'!$B$7</definedName>
    <definedName name="TABLE_CLIENT_1" localSheetId="81">'x-621'!$B$7</definedName>
    <definedName name="TABLE_CLIENT_1" localSheetId="82">'x-622'!$B$7</definedName>
    <definedName name="TABLE_CLIENT_1" localSheetId="83">'x-623'!$B$7</definedName>
    <definedName name="TABLE_CLIENT_1" localSheetId="84">'x-624'!$B$7</definedName>
    <definedName name="TABLE_CLIENT_1" localSheetId="85">'x-625'!$B$7</definedName>
    <definedName name="TABLE_CLIENT_1" localSheetId="86">'x-626'!$B$7</definedName>
    <definedName name="TABLE_CLIENT_1" localSheetId="87">'x-627'!$B$7</definedName>
    <definedName name="TABLE_CLIENT_1" localSheetId="88">'x-701'!$B$7</definedName>
    <definedName name="TABLE_CLIENT_1" localSheetId="89">'x-702'!$B$7</definedName>
    <definedName name="TABLE_CLIENT_1" localSheetId="90">'x-802'!$B$7</definedName>
    <definedName name="TABLE_CLIENT_1" localSheetId="91">'x-template'!$B$7</definedName>
    <definedName name="TABLE_CLIENT_2" localSheetId="90">'x-802'!$G$7</definedName>
    <definedName name="TABLE_CLIENT_3" localSheetId="90">'x-802'!$P$7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'x-220'!$B$19</definedName>
    <definedName name="TABLE_DATE_IMPLEMENTED_1" localSheetId="21">'x-221'!$B$19</definedName>
    <definedName name="TABLE_DATE_IMPLEMENTED_1" localSheetId="22">'x-301'!$B$19</definedName>
    <definedName name="TABLE_DATE_IMPLEMENTED_1" localSheetId="23">'x-302'!$B$19</definedName>
    <definedName name="TABLE_DATE_IMPLEMENTED_1" localSheetId="24">'x-303'!$B$19</definedName>
    <definedName name="TABLE_DATE_IMPLEMENTED_1" localSheetId="25">'x-304'!$B$19</definedName>
    <definedName name="TABLE_DATE_IMPLEMENTED_1" localSheetId="26">'x-305'!$B$19</definedName>
    <definedName name="TABLE_DATE_IMPLEMENTED_1" localSheetId="27">'x-306'!$B$19</definedName>
    <definedName name="TABLE_DATE_IMPLEMENTED_1" localSheetId="28">'x-307'!$B$19</definedName>
    <definedName name="TABLE_DATE_IMPLEMENTED_1" localSheetId="29">'x-308'!$B$19</definedName>
    <definedName name="TABLE_DATE_IMPLEMENTED_1" localSheetId="30">'x-309'!$B$19</definedName>
    <definedName name="TABLE_DATE_IMPLEMENTED_1" localSheetId="31">'x-310'!$B$19</definedName>
    <definedName name="TABLE_DATE_IMPLEMENTED_1" localSheetId="32">'x-311'!$B$19</definedName>
    <definedName name="TABLE_DATE_IMPLEMENTED_1" localSheetId="33">'x-312'!$B$19</definedName>
    <definedName name="TABLE_DATE_IMPLEMENTED_1" localSheetId="34">'x-313'!$B$19</definedName>
    <definedName name="TABLE_DATE_IMPLEMENTED_1" localSheetId="35">'x-314'!$B$19</definedName>
    <definedName name="TABLE_DATE_IMPLEMENTED_1" localSheetId="36">'x-315'!$B$19</definedName>
    <definedName name="TABLE_DATE_IMPLEMENTED_1" localSheetId="37">'x-316'!$B$19</definedName>
    <definedName name="TABLE_DATE_IMPLEMENTED_1" localSheetId="38">'x-317'!$B$19</definedName>
    <definedName name="TABLE_DATE_IMPLEMENTED_1" localSheetId="39">'x-318'!$B$19</definedName>
    <definedName name="TABLE_DATE_IMPLEMENTED_1" localSheetId="40">'x-319'!$B$19</definedName>
    <definedName name="TABLE_DATE_IMPLEMENTED_1" localSheetId="41">'x-320'!$B$19</definedName>
    <definedName name="TABLE_DATE_IMPLEMENTED_1" localSheetId="42">'x-321'!$B$19</definedName>
    <definedName name="TABLE_DATE_IMPLEMENTED_1" localSheetId="43">'x-322'!$B$19</definedName>
    <definedName name="TABLE_DATE_IMPLEMENTED_1" localSheetId="44">'x-323'!$B$19</definedName>
    <definedName name="TABLE_DATE_IMPLEMENTED_1" localSheetId="45">'x-324'!$B$19</definedName>
    <definedName name="TABLE_DATE_IMPLEMENTED_1" localSheetId="46">'x-325'!$B$19</definedName>
    <definedName name="TABLE_DATE_IMPLEMENTED_1" localSheetId="47">'x-326'!$B$19</definedName>
    <definedName name="TABLE_DATE_IMPLEMENTED_1" localSheetId="48">'x-327'!$B$19</definedName>
    <definedName name="TABLE_DATE_IMPLEMENTED_1" localSheetId="49">'x-328'!$B$19</definedName>
    <definedName name="TABLE_DATE_IMPLEMENTED_1" localSheetId="50">'x-401'!$B$19</definedName>
    <definedName name="TABLE_DATE_IMPLEMENTED_1" localSheetId="51">'x-402'!$B$19</definedName>
    <definedName name="TABLE_DATE_IMPLEMENTED_1" localSheetId="52">'x-403'!$B$19</definedName>
    <definedName name="TABLE_DATE_IMPLEMENTED_1" localSheetId="53">'x-404'!$B$19</definedName>
    <definedName name="TABLE_DATE_IMPLEMENTED_1" localSheetId="54">'x-405'!$B$19</definedName>
    <definedName name="TABLE_DATE_IMPLEMENTED_1" localSheetId="55">'x-406'!$B$19</definedName>
    <definedName name="TABLE_DATE_IMPLEMENTED_1" localSheetId="56">'x-407'!$B$19</definedName>
    <definedName name="TABLE_DATE_IMPLEMENTED_1" localSheetId="57">'x-501'!$B$19</definedName>
    <definedName name="TABLE_DATE_IMPLEMENTED_1" localSheetId="58">'x-502'!$B$19</definedName>
    <definedName name="TABLE_DATE_IMPLEMENTED_1" localSheetId="59">'x-503'!$B$19</definedName>
    <definedName name="TABLE_DATE_IMPLEMENTED_1" localSheetId="60">'x-504'!$B$19</definedName>
    <definedName name="TABLE_DATE_IMPLEMENTED_1" localSheetId="61">'x-505'!$B$19</definedName>
    <definedName name="TABLE_DATE_IMPLEMENTED_1" localSheetId="62">'x-506'!$B$19</definedName>
    <definedName name="TABLE_DATE_IMPLEMENTED_1" localSheetId="63">'x-603'!$B$19</definedName>
    <definedName name="TABLE_DATE_IMPLEMENTED_1" localSheetId="64">'x-604'!$B$19</definedName>
    <definedName name="TABLE_DATE_IMPLEMENTED_1" localSheetId="65">'x-605'!$B$19</definedName>
    <definedName name="TABLE_DATE_IMPLEMENTED_1" localSheetId="66">'x-606'!$B$19</definedName>
    <definedName name="TABLE_DATE_IMPLEMENTED_1" localSheetId="67">'x-607'!$B$19</definedName>
    <definedName name="TABLE_DATE_IMPLEMENTED_1" localSheetId="68">'x-608'!$B$19</definedName>
    <definedName name="TABLE_DATE_IMPLEMENTED_1" localSheetId="69">'x-609'!$B$19</definedName>
    <definedName name="TABLE_DATE_IMPLEMENTED_1" localSheetId="70">'x-610'!$B$19</definedName>
    <definedName name="TABLE_DATE_IMPLEMENTED_1" localSheetId="71">'x-611'!$B$19</definedName>
    <definedName name="TABLE_DATE_IMPLEMENTED_1" localSheetId="72">'x-612'!$B$19</definedName>
    <definedName name="TABLE_DATE_IMPLEMENTED_1" localSheetId="73">'x-613'!$B$19</definedName>
    <definedName name="TABLE_DATE_IMPLEMENTED_1" localSheetId="74">'x-614'!$B$19</definedName>
    <definedName name="TABLE_DATE_IMPLEMENTED_1" localSheetId="75">'x-615'!$B$19</definedName>
    <definedName name="TABLE_DATE_IMPLEMENTED_1" localSheetId="76">'x-616'!$B$19</definedName>
    <definedName name="TABLE_DATE_IMPLEMENTED_1" localSheetId="77">'x-617'!$B$19</definedName>
    <definedName name="TABLE_DATE_IMPLEMENTED_1" localSheetId="78">'x-618'!$B$19</definedName>
    <definedName name="TABLE_DATE_IMPLEMENTED_1" localSheetId="79">'x-619'!$B$19</definedName>
    <definedName name="TABLE_DATE_IMPLEMENTED_1" localSheetId="80">'x-620'!$B$19</definedName>
    <definedName name="TABLE_DATE_IMPLEMENTED_1" localSheetId="81">'x-621'!$B$19</definedName>
    <definedName name="TABLE_DATE_IMPLEMENTED_1" localSheetId="82">'x-622'!$B$19</definedName>
    <definedName name="TABLE_DATE_IMPLEMENTED_1" localSheetId="83">'x-623'!$B$19</definedName>
    <definedName name="TABLE_DATE_IMPLEMENTED_1" localSheetId="84">'x-624'!$B$19</definedName>
    <definedName name="TABLE_DATE_IMPLEMENTED_1" localSheetId="85">'x-625'!$B$19</definedName>
    <definedName name="TABLE_DATE_IMPLEMENTED_1" localSheetId="86">'x-626'!$B$19</definedName>
    <definedName name="TABLE_DATE_IMPLEMENTED_1" localSheetId="87">'x-627'!$B$19</definedName>
    <definedName name="TABLE_DATE_IMPLEMENTED_1" localSheetId="88">'x-701'!$B$19</definedName>
    <definedName name="TABLE_DATE_IMPLEMENTED_1" localSheetId="89">'x-702'!$B$19</definedName>
    <definedName name="TABLE_DATE_IMPLEMENTED_1" localSheetId="90">'x-802'!$B$19</definedName>
    <definedName name="TABLE_DATE_IMPLEMENTED_1" localSheetId="91">'x-template'!$B$19</definedName>
    <definedName name="TABLE_DATE_IMPLEMENTED_2" localSheetId="90">'x-802'!$G$19</definedName>
    <definedName name="TABLE_DATE_IMPLEMENTED_3" localSheetId="90">'x-802'!$P$19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'x-220'!$B$18</definedName>
    <definedName name="TABLE_DATE_ISSUED_1" localSheetId="21">'x-221'!$B$18</definedName>
    <definedName name="TABLE_DATE_ISSUED_1" localSheetId="22">'x-301'!$B$18</definedName>
    <definedName name="TABLE_DATE_ISSUED_1" localSheetId="23">'x-302'!$B$18</definedName>
    <definedName name="TABLE_DATE_ISSUED_1" localSheetId="24">'x-303'!$B$18</definedName>
    <definedName name="TABLE_DATE_ISSUED_1" localSheetId="25">'x-304'!$B$18</definedName>
    <definedName name="TABLE_DATE_ISSUED_1" localSheetId="26">'x-305'!$B$18</definedName>
    <definedName name="TABLE_DATE_ISSUED_1" localSheetId="27">'x-306'!$B$18</definedName>
    <definedName name="TABLE_DATE_ISSUED_1" localSheetId="28">'x-307'!$B$18</definedName>
    <definedName name="TABLE_DATE_ISSUED_1" localSheetId="29">'x-308'!$B$18</definedName>
    <definedName name="TABLE_DATE_ISSUED_1" localSheetId="30">'x-309'!$B$18</definedName>
    <definedName name="TABLE_DATE_ISSUED_1" localSheetId="31">'x-310'!$B$18</definedName>
    <definedName name="TABLE_DATE_ISSUED_1" localSheetId="32">'x-311'!$B$18</definedName>
    <definedName name="TABLE_DATE_ISSUED_1" localSheetId="33">'x-312'!$B$18</definedName>
    <definedName name="TABLE_DATE_ISSUED_1" localSheetId="34">'x-313'!$B$18</definedName>
    <definedName name="TABLE_DATE_ISSUED_1" localSheetId="35">'x-314'!$B$18</definedName>
    <definedName name="TABLE_DATE_ISSUED_1" localSheetId="36">'x-315'!$B$18</definedName>
    <definedName name="TABLE_DATE_ISSUED_1" localSheetId="37">'x-316'!$B$18</definedName>
    <definedName name="TABLE_DATE_ISSUED_1" localSheetId="38">'x-317'!$B$18</definedName>
    <definedName name="TABLE_DATE_ISSUED_1" localSheetId="39">'x-318'!$B$18</definedName>
    <definedName name="TABLE_DATE_ISSUED_1" localSheetId="40">'x-319'!$B$18</definedName>
    <definedName name="TABLE_DATE_ISSUED_1" localSheetId="41">'x-320'!$B$18</definedName>
    <definedName name="TABLE_DATE_ISSUED_1" localSheetId="42">'x-321'!$B$18</definedName>
    <definedName name="TABLE_DATE_ISSUED_1" localSheetId="43">'x-322'!$B$18</definedName>
    <definedName name="TABLE_DATE_ISSUED_1" localSheetId="44">'x-323'!$B$18</definedName>
    <definedName name="TABLE_DATE_ISSUED_1" localSheetId="45">'x-324'!$B$18</definedName>
    <definedName name="TABLE_DATE_ISSUED_1" localSheetId="46">'x-325'!$B$18</definedName>
    <definedName name="TABLE_DATE_ISSUED_1" localSheetId="47">'x-326'!$B$18</definedName>
    <definedName name="TABLE_DATE_ISSUED_1" localSheetId="48">'x-327'!$B$18</definedName>
    <definedName name="TABLE_DATE_ISSUED_1" localSheetId="49">'x-328'!$B$18</definedName>
    <definedName name="TABLE_DATE_ISSUED_1" localSheetId="50">'x-401'!$B$18</definedName>
    <definedName name="TABLE_DATE_ISSUED_1" localSheetId="51">'x-402'!$B$18</definedName>
    <definedName name="TABLE_DATE_ISSUED_1" localSheetId="52">'x-403'!$B$18</definedName>
    <definedName name="TABLE_DATE_ISSUED_1" localSheetId="53">'x-404'!$B$18</definedName>
    <definedName name="TABLE_DATE_ISSUED_1" localSheetId="54">'x-405'!$B$18</definedName>
    <definedName name="TABLE_DATE_ISSUED_1" localSheetId="55">'x-406'!$B$18</definedName>
    <definedName name="TABLE_DATE_ISSUED_1" localSheetId="56">'x-407'!$B$18</definedName>
    <definedName name="TABLE_DATE_ISSUED_1" localSheetId="57">'x-501'!$B$18</definedName>
    <definedName name="TABLE_DATE_ISSUED_1" localSheetId="58">'x-502'!$B$18</definedName>
    <definedName name="TABLE_DATE_ISSUED_1" localSheetId="59">'x-503'!$B$18</definedName>
    <definedName name="TABLE_DATE_ISSUED_1" localSheetId="60">'x-504'!$B$18</definedName>
    <definedName name="TABLE_DATE_ISSUED_1" localSheetId="61">'x-505'!$B$18</definedName>
    <definedName name="TABLE_DATE_ISSUED_1" localSheetId="62">'x-506'!$B$18</definedName>
    <definedName name="TABLE_DATE_ISSUED_1" localSheetId="63">'x-603'!$B$18</definedName>
    <definedName name="TABLE_DATE_ISSUED_1" localSheetId="64">'x-604'!$B$18</definedName>
    <definedName name="TABLE_DATE_ISSUED_1" localSheetId="65">'x-605'!$B$18</definedName>
    <definedName name="TABLE_DATE_ISSUED_1" localSheetId="66">'x-606'!$B$18</definedName>
    <definedName name="TABLE_DATE_ISSUED_1" localSheetId="67">'x-607'!$B$18</definedName>
    <definedName name="TABLE_DATE_ISSUED_1" localSheetId="68">'x-608'!$B$18</definedName>
    <definedName name="TABLE_DATE_ISSUED_1" localSheetId="69">'x-609'!$B$18</definedName>
    <definedName name="TABLE_DATE_ISSUED_1" localSheetId="70">'x-610'!$B$18</definedName>
    <definedName name="TABLE_DATE_ISSUED_1" localSheetId="71">'x-611'!$B$18</definedName>
    <definedName name="TABLE_DATE_ISSUED_1" localSheetId="72">'x-612'!$B$18</definedName>
    <definedName name="TABLE_DATE_ISSUED_1" localSheetId="73">'x-613'!$B$18</definedName>
    <definedName name="TABLE_DATE_ISSUED_1" localSheetId="74">'x-614'!$B$18</definedName>
    <definedName name="TABLE_DATE_ISSUED_1" localSheetId="75">'x-615'!$B$18</definedName>
    <definedName name="TABLE_DATE_ISSUED_1" localSheetId="76">'x-616'!$B$18</definedName>
    <definedName name="TABLE_DATE_ISSUED_1" localSheetId="77">'x-617'!$B$18</definedName>
    <definedName name="TABLE_DATE_ISSUED_1" localSheetId="78">'x-618'!$B$18</definedName>
    <definedName name="TABLE_DATE_ISSUED_1" localSheetId="79">'x-619'!$B$18</definedName>
    <definedName name="TABLE_DATE_ISSUED_1" localSheetId="80">'x-620'!$B$18</definedName>
    <definedName name="TABLE_DATE_ISSUED_1" localSheetId="81">'x-621'!$B$18</definedName>
    <definedName name="TABLE_DATE_ISSUED_1" localSheetId="82">'x-622'!$B$18</definedName>
    <definedName name="TABLE_DATE_ISSUED_1" localSheetId="83">'x-623'!$B$18</definedName>
    <definedName name="TABLE_DATE_ISSUED_1" localSheetId="84">'x-624'!$B$18</definedName>
    <definedName name="TABLE_DATE_ISSUED_1" localSheetId="85">'x-625'!$B$18</definedName>
    <definedName name="TABLE_DATE_ISSUED_1" localSheetId="86">'x-626'!$B$18</definedName>
    <definedName name="TABLE_DATE_ISSUED_1" localSheetId="87">'x-627'!$B$18</definedName>
    <definedName name="TABLE_DATE_ISSUED_1" localSheetId="88">'x-701'!$B$18</definedName>
    <definedName name="TABLE_DATE_ISSUED_1" localSheetId="89">'x-702'!$B$18</definedName>
    <definedName name="TABLE_DATE_ISSUED_1" localSheetId="90">'x-802'!$B$18</definedName>
    <definedName name="TABLE_DATE_ISSUED_1" localSheetId="91">'x-template'!$B$18</definedName>
    <definedName name="TABLE_DATE_ISSUED_2" localSheetId="90">'x-802'!$G$18</definedName>
    <definedName name="TABLE_DATE_ISSUED_3" localSheetId="90">'x-802'!$P$18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'x-220'!$B$10</definedName>
    <definedName name="TABLE_DESCRIPTION_1" localSheetId="21">'x-221'!$B$10</definedName>
    <definedName name="TABLE_DESCRIPTION_1" localSheetId="22">'x-301'!$B$10</definedName>
    <definedName name="TABLE_DESCRIPTION_1" localSheetId="23">'x-302'!$B$10</definedName>
    <definedName name="TABLE_DESCRIPTION_1" localSheetId="24">'x-303'!$B$10</definedName>
    <definedName name="TABLE_DESCRIPTION_1" localSheetId="25">'x-304'!$B$10</definedName>
    <definedName name="TABLE_DESCRIPTION_1" localSheetId="26">'x-305'!$B$10</definedName>
    <definedName name="TABLE_DESCRIPTION_1" localSheetId="27">'x-306'!$B$10</definedName>
    <definedName name="TABLE_DESCRIPTION_1" localSheetId="28">'x-307'!$B$10</definedName>
    <definedName name="TABLE_DESCRIPTION_1" localSheetId="29">'x-308'!$B$10</definedName>
    <definedName name="TABLE_DESCRIPTION_1" localSheetId="30">'x-309'!$B$10</definedName>
    <definedName name="TABLE_DESCRIPTION_1" localSheetId="31">'x-310'!$B$10</definedName>
    <definedName name="TABLE_DESCRIPTION_1" localSheetId="32">'x-311'!$B$10</definedName>
    <definedName name="TABLE_DESCRIPTION_1" localSheetId="33">'x-312'!$B$10</definedName>
    <definedName name="TABLE_DESCRIPTION_1" localSheetId="34">'x-313'!$B$10</definedName>
    <definedName name="TABLE_DESCRIPTION_1" localSheetId="35">'x-314'!$B$10</definedName>
    <definedName name="TABLE_DESCRIPTION_1" localSheetId="36">'x-315'!$B$10</definedName>
    <definedName name="TABLE_DESCRIPTION_1" localSheetId="37">'x-316'!$B$10</definedName>
    <definedName name="TABLE_DESCRIPTION_1" localSheetId="38">'x-317'!$B$10</definedName>
    <definedName name="TABLE_DESCRIPTION_1" localSheetId="39">'x-318'!$B$10</definedName>
    <definedName name="TABLE_DESCRIPTION_1" localSheetId="40">'x-319'!$B$10</definedName>
    <definedName name="TABLE_DESCRIPTION_1" localSheetId="41">'x-320'!$B$10</definedName>
    <definedName name="TABLE_DESCRIPTION_1" localSheetId="42">'x-321'!$B$10</definedName>
    <definedName name="TABLE_DESCRIPTION_1" localSheetId="43">'x-322'!$B$10</definedName>
    <definedName name="TABLE_DESCRIPTION_1" localSheetId="44">'x-323'!$B$10</definedName>
    <definedName name="TABLE_DESCRIPTION_1" localSheetId="45">'x-324'!$B$10</definedName>
    <definedName name="TABLE_DESCRIPTION_1" localSheetId="46">'x-325'!$B$10</definedName>
    <definedName name="TABLE_DESCRIPTION_1" localSheetId="47">'x-326'!$B$10</definedName>
    <definedName name="TABLE_DESCRIPTION_1" localSheetId="48">'x-327'!$B$10</definedName>
    <definedName name="TABLE_DESCRIPTION_1" localSheetId="49">'x-328'!$B$10</definedName>
    <definedName name="TABLE_DESCRIPTION_1" localSheetId="50">'x-401'!$B$10</definedName>
    <definedName name="TABLE_DESCRIPTION_1" localSheetId="51">'x-402'!$B$10</definedName>
    <definedName name="TABLE_DESCRIPTION_1" localSheetId="52">'x-403'!$B$10</definedName>
    <definedName name="TABLE_DESCRIPTION_1" localSheetId="53">'x-404'!$B$10</definedName>
    <definedName name="TABLE_DESCRIPTION_1" localSheetId="54">'x-405'!$B$10</definedName>
    <definedName name="TABLE_DESCRIPTION_1" localSheetId="55">'x-406'!$B$10</definedName>
    <definedName name="TABLE_DESCRIPTION_1" localSheetId="56">'x-407'!$B$10</definedName>
    <definedName name="TABLE_DESCRIPTION_1" localSheetId="57">'x-501'!$B$10</definedName>
    <definedName name="TABLE_DESCRIPTION_1" localSheetId="58">'x-502'!$B$10</definedName>
    <definedName name="TABLE_DESCRIPTION_1" localSheetId="59">'x-503'!$B$10</definedName>
    <definedName name="TABLE_DESCRIPTION_1" localSheetId="60">'x-504'!$B$10</definedName>
    <definedName name="TABLE_DESCRIPTION_1" localSheetId="61">'x-505'!$B$10</definedName>
    <definedName name="TABLE_DESCRIPTION_1" localSheetId="62">'x-506'!$B$10</definedName>
    <definedName name="TABLE_DESCRIPTION_1" localSheetId="63">'x-603'!$B$10</definedName>
    <definedName name="TABLE_DESCRIPTION_1" localSheetId="64">'x-604'!$B$10</definedName>
    <definedName name="TABLE_DESCRIPTION_1" localSheetId="65">'x-605'!$B$10</definedName>
    <definedName name="TABLE_DESCRIPTION_1" localSheetId="66">'x-606'!$B$10</definedName>
    <definedName name="TABLE_DESCRIPTION_1" localSheetId="67">'x-607'!$B$10</definedName>
    <definedName name="TABLE_DESCRIPTION_1" localSheetId="68">'x-608'!$B$10</definedName>
    <definedName name="TABLE_DESCRIPTION_1" localSheetId="69">'x-609'!$B$10</definedName>
    <definedName name="TABLE_DESCRIPTION_1" localSheetId="70">'x-610'!$B$10</definedName>
    <definedName name="TABLE_DESCRIPTION_1" localSheetId="71">'x-611'!$B$10</definedName>
    <definedName name="TABLE_DESCRIPTION_1" localSheetId="72">'x-612'!$B$10</definedName>
    <definedName name="TABLE_DESCRIPTION_1" localSheetId="73">'x-613'!$B$10</definedName>
    <definedName name="TABLE_DESCRIPTION_1" localSheetId="74">'x-614'!$B$10</definedName>
    <definedName name="TABLE_DESCRIPTION_1" localSheetId="75">'x-615'!$B$10</definedName>
    <definedName name="TABLE_DESCRIPTION_1" localSheetId="76">'x-616'!$B$10</definedName>
    <definedName name="TABLE_DESCRIPTION_1" localSheetId="77">'x-617'!$B$10</definedName>
    <definedName name="TABLE_DESCRIPTION_1" localSheetId="78">'x-618'!$B$10</definedName>
    <definedName name="TABLE_DESCRIPTION_1" localSheetId="79">'x-619'!$B$10</definedName>
    <definedName name="TABLE_DESCRIPTION_1" localSheetId="80">'x-620'!$B$10</definedName>
    <definedName name="TABLE_DESCRIPTION_1" localSheetId="81">'x-621'!$B$10</definedName>
    <definedName name="TABLE_DESCRIPTION_1" localSheetId="82">'x-622'!$B$10</definedName>
    <definedName name="TABLE_DESCRIPTION_1" localSheetId="83">'x-623'!$B$10</definedName>
    <definedName name="TABLE_DESCRIPTION_1" localSheetId="84">'x-624'!$B$10</definedName>
    <definedName name="TABLE_DESCRIPTION_1" localSheetId="85">'x-625'!$B$10</definedName>
    <definedName name="TABLE_DESCRIPTION_1" localSheetId="86">'x-626'!$B$10</definedName>
    <definedName name="TABLE_DESCRIPTION_1" localSheetId="87">'x-627'!$B$10</definedName>
    <definedName name="TABLE_DESCRIPTION_1" localSheetId="88">'x-701'!$B$10</definedName>
    <definedName name="TABLE_DESCRIPTION_1" localSheetId="89">'x-702'!$B$10</definedName>
    <definedName name="TABLE_DESCRIPTION_1" localSheetId="90">'x-802'!$B$10</definedName>
    <definedName name="TABLE_DESCRIPTION_1" localSheetId="91">'x-template'!$B$10</definedName>
    <definedName name="TABLE_DESCRIPTION_2" localSheetId="90">'x-802'!$G$10</definedName>
    <definedName name="TABLE_DESCRIPTION_3" localSheetId="90">'x-802'!$P$10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'x-220'!$B$20</definedName>
    <definedName name="TABLE_FACTOR_STATUS_1" localSheetId="21">'x-221'!$B$20</definedName>
    <definedName name="TABLE_FACTOR_STATUS_1" localSheetId="22">'x-301'!$B$20</definedName>
    <definedName name="TABLE_FACTOR_STATUS_1" localSheetId="23">'x-302'!$B$20</definedName>
    <definedName name="TABLE_FACTOR_STATUS_1" localSheetId="24">'x-303'!$B$20</definedName>
    <definedName name="TABLE_FACTOR_STATUS_1" localSheetId="25">'x-304'!$B$20</definedName>
    <definedName name="TABLE_FACTOR_STATUS_1" localSheetId="26">'x-305'!$B$20</definedName>
    <definedName name="TABLE_FACTOR_STATUS_1" localSheetId="27">'x-306'!$B$20</definedName>
    <definedName name="TABLE_FACTOR_STATUS_1" localSheetId="28">'x-307'!$B$20</definedName>
    <definedName name="TABLE_FACTOR_STATUS_1" localSheetId="29">'x-308'!$B$20</definedName>
    <definedName name="TABLE_FACTOR_STATUS_1" localSheetId="30">'x-309'!$B$20</definedName>
    <definedName name="TABLE_FACTOR_STATUS_1" localSheetId="31">'x-310'!$B$20</definedName>
    <definedName name="TABLE_FACTOR_STATUS_1" localSheetId="32">'x-311'!$B$20</definedName>
    <definedName name="TABLE_FACTOR_STATUS_1" localSheetId="33">'x-312'!$B$20</definedName>
    <definedName name="TABLE_FACTOR_STATUS_1" localSheetId="34">'x-313'!$B$20</definedName>
    <definedName name="TABLE_FACTOR_STATUS_1" localSheetId="35">'x-314'!$B$20</definedName>
    <definedName name="TABLE_FACTOR_STATUS_1" localSheetId="36">'x-315'!$B$20</definedName>
    <definedName name="TABLE_FACTOR_STATUS_1" localSheetId="37">'x-316'!$B$20</definedName>
    <definedName name="TABLE_FACTOR_STATUS_1" localSheetId="38">'x-317'!$B$20</definedName>
    <definedName name="TABLE_FACTOR_STATUS_1" localSheetId="39">'x-318'!$B$20</definedName>
    <definedName name="TABLE_FACTOR_STATUS_1" localSheetId="40">'x-319'!$B$20</definedName>
    <definedName name="TABLE_FACTOR_STATUS_1" localSheetId="41">'x-320'!$B$20</definedName>
    <definedName name="TABLE_FACTOR_STATUS_1" localSheetId="42">'x-321'!$B$20</definedName>
    <definedName name="TABLE_FACTOR_STATUS_1" localSheetId="43">'x-322'!$B$20</definedName>
    <definedName name="TABLE_FACTOR_STATUS_1" localSheetId="44">'x-323'!$B$20</definedName>
    <definedName name="TABLE_FACTOR_STATUS_1" localSheetId="45">'x-324'!$B$20</definedName>
    <definedName name="TABLE_FACTOR_STATUS_1" localSheetId="46">'x-325'!$B$20</definedName>
    <definedName name="TABLE_FACTOR_STATUS_1" localSheetId="47">'x-326'!$B$20</definedName>
    <definedName name="TABLE_FACTOR_STATUS_1" localSheetId="48">'x-327'!$B$20</definedName>
    <definedName name="TABLE_FACTOR_STATUS_1" localSheetId="49">'x-328'!$B$20</definedName>
    <definedName name="TABLE_FACTOR_STATUS_1" localSheetId="50">'x-401'!$B$20</definedName>
    <definedName name="TABLE_FACTOR_STATUS_1" localSheetId="51">'x-402'!$B$20</definedName>
    <definedName name="TABLE_FACTOR_STATUS_1" localSheetId="52">'x-403'!$B$20</definedName>
    <definedName name="TABLE_FACTOR_STATUS_1" localSheetId="53">'x-404'!$B$20</definedName>
    <definedName name="TABLE_FACTOR_STATUS_1" localSheetId="54">'x-405'!$B$20</definedName>
    <definedName name="TABLE_FACTOR_STATUS_1" localSheetId="55">'x-406'!$B$20</definedName>
    <definedName name="TABLE_FACTOR_STATUS_1" localSheetId="56">'x-407'!$B$20</definedName>
    <definedName name="TABLE_FACTOR_STATUS_1" localSheetId="57">'x-501'!$B$20</definedName>
    <definedName name="TABLE_FACTOR_STATUS_1" localSheetId="58">'x-502'!$B$20</definedName>
    <definedName name="TABLE_FACTOR_STATUS_1" localSheetId="59">'x-503'!$B$20</definedName>
    <definedName name="TABLE_FACTOR_STATUS_1" localSheetId="60">'x-504'!$B$20</definedName>
    <definedName name="TABLE_FACTOR_STATUS_1" localSheetId="61">'x-505'!$B$20</definedName>
    <definedName name="TABLE_FACTOR_STATUS_1" localSheetId="62">'x-506'!$B$20</definedName>
    <definedName name="TABLE_FACTOR_STATUS_1" localSheetId="63">'x-603'!$B$20</definedName>
    <definedName name="TABLE_FACTOR_STATUS_1" localSheetId="64">'x-604'!$B$20</definedName>
    <definedName name="TABLE_FACTOR_STATUS_1" localSheetId="65">'x-605'!$B$20</definedName>
    <definedName name="TABLE_FACTOR_STATUS_1" localSheetId="66">'x-606'!$B$20</definedName>
    <definedName name="TABLE_FACTOR_STATUS_1" localSheetId="67">'x-607'!$B$20</definedName>
    <definedName name="TABLE_FACTOR_STATUS_1" localSheetId="68">'x-608'!$B$20</definedName>
    <definedName name="TABLE_FACTOR_STATUS_1" localSheetId="69">'x-609'!$B$20</definedName>
    <definedName name="TABLE_FACTOR_STATUS_1" localSheetId="70">'x-610'!$B$20</definedName>
    <definedName name="TABLE_FACTOR_STATUS_1" localSheetId="71">'x-611'!$B$20</definedName>
    <definedName name="TABLE_FACTOR_STATUS_1" localSheetId="72">'x-612'!$B$20</definedName>
    <definedName name="TABLE_FACTOR_STATUS_1" localSheetId="73">'x-613'!$B$20</definedName>
    <definedName name="TABLE_FACTOR_STATUS_1" localSheetId="74">'x-614'!$B$20</definedName>
    <definedName name="TABLE_FACTOR_STATUS_1" localSheetId="75">'x-615'!$B$20</definedName>
    <definedName name="TABLE_FACTOR_STATUS_1" localSheetId="76">'x-616'!$B$20</definedName>
    <definedName name="TABLE_FACTOR_STATUS_1" localSheetId="77">'x-617'!$B$20</definedName>
    <definedName name="TABLE_FACTOR_STATUS_1" localSheetId="78">'x-618'!$B$20</definedName>
    <definedName name="TABLE_FACTOR_STATUS_1" localSheetId="79">'x-619'!$B$20</definedName>
    <definedName name="TABLE_FACTOR_STATUS_1" localSheetId="80">'x-620'!$B$20</definedName>
    <definedName name="TABLE_FACTOR_STATUS_1" localSheetId="81">'x-621'!$B$20</definedName>
    <definedName name="TABLE_FACTOR_STATUS_1" localSheetId="82">'x-622'!$B$20</definedName>
    <definedName name="TABLE_FACTOR_STATUS_1" localSheetId="83">'x-623'!$B$20</definedName>
    <definedName name="TABLE_FACTOR_STATUS_1" localSheetId="84">'x-624'!$B$20</definedName>
    <definedName name="TABLE_FACTOR_STATUS_1" localSheetId="85">'x-625'!$B$20</definedName>
    <definedName name="TABLE_FACTOR_STATUS_1" localSheetId="86">'x-626'!$B$20</definedName>
    <definedName name="TABLE_FACTOR_STATUS_1" localSheetId="87">'x-627'!$B$20</definedName>
    <definedName name="TABLE_FACTOR_STATUS_1" localSheetId="88">'x-701'!$B$20</definedName>
    <definedName name="TABLE_FACTOR_STATUS_1" localSheetId="89">'x-702'!$B$20</definedName>
    <definedName name="TABLE_FACTOR_STATUS_1" localSheetId="90">'x-802'!$B$20</definedName>
    <definedName name="TABLE_FACTOR_STATUS_1" localSheetId="91">'x-template'!$B$20</definedName>
    <definedName name="TABLE_FACTOR_STATUS_2" localSheetId="90">'x-802'!$G$20</definedName>
    <definedName name="TABLE_FACTOR_STATUS_3" localSheetId="90">'x-802'!$P$20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'x-220'!$B$9</definedName>
    <definedName name="TABLE_FACTOR_TYPE_1" localSheetId="21">'x-221'!$B$9</definedName>
    <definedName name="TABLE_FACTOR_TYPE_1" localSheetId="22">'x-301'!$B$9</definedName>
    <definedName name="TABLE_FACTOR_TYPE_1" localSheetId="23">'x-302'!$B$9</definedName>
    <definedName name="TABLE_FACTOR_TYPE_1" localSheetId="24">'x-303'!$B$9</definedName>
    <definedName name="TABLE_FACTOR_TYPE_1" localSheetId="25">'x-304'!$B$9</definedName>
    <definedName name="TABLE_FACTOR_TYPE_1" localSheetId="26">'x-305'!$B$9</definedName>
    <definedName name="TABLE_FACTOR_TYPE_1" localSheetId="27">'x-306'!$B$9</definedName>
    <definedName name="TABLE_FACTOR_TYPE_1" localSheetId="28">'x-307'!$B$9</definedName>
    <definedName name="TABLE_FACTOR_TYPE_1" localSheetId="29">'x-308'!$B$9</definedName>
    <definedName name="TABLE_FACTOR_TYPE_1" localSheetId="30">'x-309'!$B$9</definedName>
    <definedName name="TABLE_FACTOR_TYPE_1" localSheetId="31">'x-310'!$B$9</definedName>
    <definedName name="TABLE_FACTOR_TYPE_1" localSheetId="32">'x-311'!$B$9</definedName>
    <definedName name="TABLE_FACTOR_TYPE_1" localSheetId="33">'x-312'!$B$9</definedName>
    <definedName name="TABLE_FACTOR_TYPE_1" localSheetId="34">'x-313'!$B$9</definedName>
    <definedName name="TABLE_FACTOR_TYPE_1" localSheetId="35">'x-314'!$B$9</definedName>
    <definedName name="TABLE_FACTOR_TYPE_1" localSheetId="36">'x-315'!$B$9</definedName>
    <definedName name="TABLE_FACTOR_TYPE_1" localSheetId="37">'x-316'!$B$9</definedName>
    <definedName name="TABLE_FACTOR_TYPE_1" localSheetId="38">'x-317'!$B$9</definedName>
    <definedName name="TABLE_FACTOR_TYPE_1" localSheetId="39">'x-318'!$B$9</definedName>
    <definedName name="TABLE_FACTOR_TYPE_1" localSheetId="40">'x-319'!$B$9</definedName>
    <definedName name="TABLE_FACTOR_TYPE_1" localSheetId="41">'x-320'!$B$9</definedName>
    <definedName name="TABLE_FACTOR_TYPE_1" localSheetId="42">'x-321'!$B$9</definedName>
    <definedName name="TABLE_FACTOR_TYPE_1" localSheetId="43">'x-322'!$B$9</definedName>
    <definedName name="TABLE_FACTOR_TYPE_1" localSheetId="44">'x-323'!$B$9</definedName>
    <definedName name="TABLE_FACTOR_TYPE_1" localSheetId="45">'x-324'!$B$9</definedName>
    <definedName name="TABLE_FACTOR_TYPE_1" localSheetId="46">'x-325'!$B$9</definedName>
    <definedName name="TABLE_FACTOR_TYPE_1" localSheetId="47">'x-326'!$B$9</definedName>
    <definedName name="TABLE_FACTOR_TYPE_1" localSheetId="48">'x-327'!$B$9</definedName>
    <definedName name="TABLE_FACTOR_TYPE_1" localSheetId="49">'x-328'!$B$9</definedName>
    <definedName name="TABLE_FACTOR_TYPE_1" localSheetId="50">'x-401'!$B$9</definedName>
    <definedName name="TABLE_FACTOR_TYPE_1" localSheetId="51">'x-402'!$B$9</definedName>
    <definedName name="TABLE_FACTOR_TYPE_1" localSheetId="52">'x-403'!$B$9</definedName>
    <definedName name="TABLE_FACTOR_TYPE_1" localSheetId="53">'x-404'!$B$9</definedName>
    <definedName name="TABLE_FACTOR_TYPE_1" localSheetId="54">'x-405'!$B$9</definedName>
    <definedName name="TABLE_FACTOR_TYPE_1" localSheetId="55">'x-406'!$B$9</definedName>
    <definedName name="TABLE_FACTOR_TYPE_1" localSheetId="56">'x-407'!$B$9</definedName>
    <definedName name="TABLE_FACTOR_TYPE_1" localSheetId="57">'x-501'!$B$9</definedName>
    <definedName name="TABLE_FACTOR_TYPE_1" localSheetId="58">'x-502'!$B$9</definedName>
    <definedName name="TABLE_FACTOR_TYPE_1" localSheetId="59">'x-503'!$B$9</definedName>
    <definedName name="TABLE_FACTOR_TYPE_1" localSheetId="60">'x-504'!$B$9</definedName>
    <definedName name="TABLE_FACTOR_TYPE_1" localSheetId="61">'x-505'!$B$9</definedName>
    <definedName name="TABLE_FACTOR_TYPE_1" localSheetId="62">'x-506'!$B$9</definedName>
    <definedName name="TABLE_FACTOR_TYPE_1" localSheetId="63">'x-603'!$B$9</definedName>
    <definedName name="TABLE_FACTOR_TYPE_1" localSheetId="64">'x-604'!$B$9</definedName>
    <definedName name="TABLE_FACTOR_TYPE_1" localSheetId="65">'x-605'!$B$9</definedName>
    <definedName name="TABLE_FACTOR_TYPE_1" localSheetId="66">'x-606'!$B$9</definedName>
    <definedName name="TABLE_FACTOR_TYPE_1" localSheetId="67">'x-607'!$B$9</definedName>
    <definedName name="TABLE_FACTOR_TYPE_1" localSheetId="68">'x-608'!$B$9</definedName>
    <definedName name="TABLE_FACTOR_TYPE_1" localSheetId="69">'x-609'!$B$9</definedName>
    <definedName name="TABLE_FACTOR_TYPE_1" localSheetId="70">'x-610'!$B$9</definedName>
    <definedName name="TABLE_FACTOR_TYPE_1" localSheetId="71">'x-611'!$B$9</definedName>
    <definedName name="TABLE_FACTOR_TYPE_1" localSheetId="72">'x-612'!$B$9</definedName>
    <definedName name="TABLE_FACTOR_TYPE_1" localSheetId="73">'x-613'!$B$9</definedName>
    <definedName name="TABLE_FACTOR_TYPE_1" localSheetId="74">'x-614'!$B$9</definedName>
    <definedName name="TABLE_FACTOR_TYPE_1" localSheetId="75">'x-615'!$B$9</definedName>
    <definedName name="TABLE_FACTOR_TYPE_1" localSheetId="76">'x-616'!$B$9</definedName>
    <definedName name="TABLE_FACTOR_TYPE_1" localSheetId="77">'x-617'!$B$9</definedName>
    <definedName name="TABLE_FACTOR_TYPE_1" localSheetId="78">'x-618'!$B$9</definedName>
    <definedName name="TABLE_FACTOR_TYPE_1" localSheetId="79">'x-619'!$B$9</definedName>
    <definedName name="TABLE_FACTOR_TYPE_1" localSheetId="80">'x-620'!$B$9</definedName>
    <definedName name="TABLE_FACTOR_TYPE_1" localSheetId="81">'x-621'!$B$9</definedName>
    <definedName name="TABLE_FACTOR_TYPE_1" localSheetId="82">'x-622'!$B$9</definedName>
    <definedName name="TABLE_FACTOR_TYPE_1" localSheetId="83">'x-623'!$B$9</definedName>
    <definedName name="TABLE_FACTOR_TYPE_1" localSheetId="84">'x-624'!$B$9</definedName>
    <definedName name="TABLE_FACTOR_TYPE_1" localSheetId="85">'x-625'!$B$9</definedName>
    <definedName name="TABLE_FACTOR_TYPE_1" localSheetId="86">'x-626'!$B$9</definedName>
    <definedName name="TABLE_FACTOR_TYPE_1" localSheetId="87">'x-627'!$B$9</definedName>
    <definedName name="TABLE_FACTOR_TYPE_1" localSheetId="88">'x-701'!$B$9</definedName>
    <definedName name="TABLE_FACTOR_TYPE_1" localSheetId="89">'x-702'!$B$9</definedName>
    <definedName name="TABLE_FACTOR_TYPE_1" localSheetId="90">'x-802'!$B$9</definedName>
    <definedName name="TABLE_FACTOR_TYPE_1" localSheetId="91">'x-template'!$B$9</definedName>
    <definedName name="TABLE_FACTOR_TYPE_2" localSheetId="90">'x-802'!$G$9</definedName>
    <definedName name="TABLE_FACTOR_TYPE_3" localSheetId="90">'x-802'!$P$9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'x-220'!$B$11</definedName>
    <definedName name="TABLE_GENDER_1" localSheetId="21">'x-221'!$B$11</definedName>
    <definedName name="TABLE_GENDER_1" localSheetId="22">'x-301'!$B$11</definedName>
    <definedName name="TABLE_GENDER_1" localSheetId="23">'x-302'!$B$11</definedName>
    <definedName name="TABLE_GENDER_1" localSheetId="24">'x-303'!$B$11</definedName>
    <definedName name="TABLE_GENDER_1" localSheetId="25">'x-304'!$B$11</definedName>
    <definedName name="TABLE_GENDER_1" localSheetId="26">'x-305'!$B$11</definedName>
    <definedName name="TABLE_GENDER_1" localSheetId="27">'x-306'!$B$11</definedName>
    <definedName name="TABLE_GENDER_1" localSheetId="28">'x-307'!$B$11</definedName>
    <definedName name="TABLE_GENDER_1" localSheetId="29">'x-308'!$B$11</definedName>
    <definedName name="TABLE_GENDER_1" localSheetId="30">'x-309'!$B$11</definedName>
    <definedName name="TABLE_GENDER_1" localSheetId="31">'x-310'!$B$11</definedName>
    <definedName name="TABLE_GENDER_1" localSheetId="32">'x-311'!$B$11</definedName>
    <definedName name="TABLE_GENDER_1" localSheetId="33">'x-312'!$B$11</definedName>
    <definedName name="TABLE_GENDER_1" localSheetId="34">'x-313'!$B$11</definedName>
    <definedName name="TABLE_GENDER_1" localSheetId="35">'x-314'!$B$11</definedName>
    <definedName name="TABLE_GENDER_1" localSheetId="36">'x-315'!$B$11</definedName>
    <definedName name="TABLE_GENDER_1" localSheetId="37">'x-316'!$B$11</definedName>
    <definedName name="TABLE_GENDER_1" localSheetId="38">'x-317'!$B$11</definedName>
    <definedName name="TABLE_GENDER_1" localSheetId="39">'x-318'!$B$11</definedName>
    <definedName name="TABLE_GENDER_1" localSheetId="40">'x-319'!$B$11</definedName>
    <definedName name="TABLE_GENDER_1" localSheetId="41">'x-320'!$B$11</definedName>
    <definedName name="TABLE_GENDER_1" localSheetId="42">'x-321'!$B$11</definedName>
    <definedName name="TABLE_GENDER_1" localSheetId="43">'x-322'!$B$11</definedName>
    <definedName name="TABLE_GENDER_1" localSheetId="44">'x-323'!$B$11</definedName>
    <definedName name="TABLE_GENDER_1" localSheetId="45">'x-324'!$B$11</definedName>
    <definedName name="TABLE_GENDER_1" localSheetId="46">'x-325'!$B$11</definedName>
    <definedName name="TABLE_GENDER_1" localSheetId="47">'x-326'!$B$11</definedName>
    <definedName name="TABLE_GENDER_1" localSheetId="48">'x-327'!$B$11</definedName>
    <definedName name="TABLE_GENDER_1" localSheetId="49">'x-328'!$B$11</definedName>
    <definedName name="TABLE_GENDER_1" localSheetId="50">'x-401'!$B$11</definedName>
    <definedName name="TABLE_GENDER_1" localSheetId="51">'x-402'!$B$11</definedName>
    <definedName name="TABLE_GENDER_1" localSheetId="52">'x-403'!$B$11</definedName>
    <definedName name="TABLE_GENDER_1" localSheetId="53">'x-404'!$B$11</definedName>
    <definedName name="TABLE_GENDER_1" localSheetId="54">'x-405'!$B$11</definedName>
    <definedName name="TABLE_GENDER_1" localSheetId="55">'x-406'!$B$11</definedName>
    <definedName name="TABLE_GENDER_1" localSheetId="56">'x-407'!$B$11</definedName>
    <definedName name="TABLE_GENDER_1" localSheetId="57">'x-501'!$B$11</definedName>
    <definedName name="TABLE_GENDER_1" localSheetId="58">'x-502'!$B$11</definedName>
    <definedName name="TABLE_GENDER_1" localSheetId="59">'x-503'!$B$11</definedName>
    <definedName name="TABLE_GENDER_1" localSheetId="60">'x-504'!$B$11</definedName>
    <definedName name="TABLE_GENDER_1" localSheetId="61">'x-505'!$B$11</definedName>
    <definedName name="TABLE_GENDER_1" localSheetId="62">'x-506'!$B$11</definedName>
    <definedName name="TABLE_GENDER_1" localSheetId="63">'x-603'!$B$11</definedName>
    <definedName name="TABLE_GENDER_1" localSheetId="64">'x-604'!$B$11</definedName>
    <definedName name="TABLE_GENDER_1" localSheetId="65">'x-605'!$B$11</definedName>
    <definedName name="TABLE_GENDER_1" localSheetId="66">'x-606'!$B$11</definedName>
    <definedName name="TABLE_GENDER_1" localSheetId="67">'x-607'!$B$11</definedName>
    <definedName name="TABLE_GENDER_1" localSheetId="68">'x-608'!$B$11</definedName>
    <definedName name="TABLE_GENDER_1" localSheetId="69">'x-609'!$B$11</definedName>
    <definedName name="TABLE_GENDER_1" localSheetId="70">'x-610'!$B$11</definedName>
    <definedName name="TABLE_GENDER_1" localSheetId="71">'x-611'!$B$11</definedName>
    <definedName name="TABLE_GENDER_1" localSheetId="72">'x-612'!$B$11</definedName>
    <definedName name="TABLE_GENDER_1" localSheetId="73">'x-613'!$B$11</definedName>
    <definedName name="TABLE_GENDER_1" localSheetId="74">'x-614'!$B$11</definedName>
    <definedName name="TABLE_GENDER_1" localSheetId="75">'x-615'!$B$11</definedName>
    <definedName name="TABLE_GENDER_1" localSheetId="76">'x-616'!$B$11</definedName>
    <definedName name="TABLE_GENDER_1" localSheetId="77">'x-617'!$B$11</definedName>
    <definedName name="TABLE_GENDER_1" localSheetId="78">'x-618'!$B$11</definedName>
    <definedName name="TABLE_GENDER_1" localSheetId="79">'x-619'!$B$11</definedName>
    <definedName name="TABLE_GENDER_1" localSheetId="80">'x-620'!$B$11</definedName>
    <definedName name="TABLE_GENDER_1" localSheetId="81">'x-621'!$B$11</definedName>
    <definedName name="TABLE_GENDER_1" localSheetId="82">'x-622'!$B$11</definedName>
    <definedName name="TABLE_GENDER_1" localSheetId="83">'x-623'!$B$11</definedName>
    <definedName name="TABLE_GENDER_1" localSheetId="84">'x-624'!$B$11</definedName>
    <definedName name="TABLE_GENDER_1" localSheetId="85">'x-625'!$B$11</definedName>
    <definedName name="TABLE_GENDER_1" localSheetId="86">'x-626'!$B$11</definedName>
    <definedName name="TABLE_GENDER_1" localSheetId="87">'x-627'!$B$11</definedName>
    <definedName name="TABLE_GENDER_1" localSheetId="88">'x-701'!$B$11</definedName>
    <definedName name="TABLE_GENDER_1" localSheetId="89">'x-702'!$B$11</definedName>
    <definedName name="TABLE_GENDER_1" localSheetId="90">'x-802'!$B$11</definedName>
    <definedName name="TABLE_GENDER_1" localSheetId="91">'x-template'!$B$11</definedName>
    <definedName name="TABLE_GENDER_2" localSheetId="90">'x-802'!$G$11</definedName>
    <definedName name="TABLE_GENDER_3" localSheetId="90">'x-802'!$P$11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'x-220'!$A$6:$B$21</definedName>
    <definedName name="TABLE_INFO_1" localSheetId="21">'x-221'!$A$6:$B$21</definedName>
    <definedName name="TABLE_INFO_1" localSheetId="22">'x-301'!$A$6:$B$21</definedName>
    <definedName name="TABLE_INFO_1" localSheetId="23">'x-302'!$A$6:$B$21</definedName>
    <definedName name="TABLE_INFO_1" localSheetId="24">'x-303'!$A$6:$B$21</definedName>
    <definedName name="TABLE_INFO_1" localSheetId="25">'x-304'!$A$6:$B$21</definedName>
    <definedName name="TABLE_INFO_1" localSheetId="26">'x-305'!$A$6:$B$21</definedName>
    <definedName name="TABLE_INFO_1" localSheetId="27">'x-306'!$A$6:$B$21</definedName>
    <definedName name="TABLE_INFO_1" localSheetId="28">'x-307'!$A$6:$B$21</definedName>
    <definedName name="TABLE_INFO_1" localSheetId="29">'x-308'!$A$6:$B$21</definedName>
    <definedName name="TABLE_INFO_1" localSheetId="30">'x-309'!$A$6:$B$21</definedName>
    <definedName name="TABLE_INFO_1" localSheetId="31">'x-310'!$A$6:$B$21</definedName>
    <definedName name="TABLE_INFO_1" localSheetId="32">'x-311'!$A$6:$B$21</definedName>
    <definedName name="TABLE_INFO_1" localSheetId="33">'x-312'!$A$6:$B$21</definedName>
    <definedName name="TABLE_INFO_1" localSheetId="34">'x-313'!$A$6:$B$21</definedName>
    <definedName name="TABLE_INFO_1" localSheetId="35">'x-314'!$A$6:$B$21</definedName>
    <definedName name="TABLE_INFO_1" localSheetId="36">'x-315'!$A$6:$B$21</definedName>
    <definedName name="TABLE_INFO_1" localSheetId="37">'x-316'!$A$6:$B$21</definedName>
    <definedName name="TABLE_INFO_1" localSheetId="38">'x-317'!$A$6:$B$21</definedName>
    <definedName name="TABLE_INFO_1" localSheetId="39">'x-318'!$A$6:$B$21</definedName>
    <definedName name="TABLE_INFO_1" localSheetId="40">'x-319'!$A$6:$B$21</definedName>
    <definedName name="TABLE_INFO_1" localSheetId="41">'x-320'!$A$6:$B$21</definedName>
    <definedName name="TABLE_INFO_1" localSheetId="42">'x-321'!$A$6:$B$21</definedName>
    <definedName name="TABLE_INFO_1" localSheetId="43">'x-322'!$A$6:$B$21</definedName>
    <definedName name="TABLE_INFO_1" localSheetId="44">'x-323'!$A$6:$B$21</definedName>
    <definedName name="TABLE_INFO_1" localSheetId="45">'x-324'!$A$6:$B$21</definedName>
    <definedName name="TABLE_INFO_1" localSheetId="46">'x-325'!$A$6:$B$21</definedName>
    <definedName name="TABLE_INFO_1" localSheetId="47">'x-326'!$A$6:$B$21</definedName>
    <definedName name="TABLE_INFO_1" localSheetId="48">'x-327'!$A$6:$B$21</definedName>
    <definedName name="TABLE_INFO_1" localSheetId="49">'x-328'!$A$6:$B$21</definedName>
    <definedName name="TABLE_INFO_1" localSheetId="50">'x-401'!$A$6:$B$21</definedName>
    <definedName name="TABLE_INFO_1" localSheetId="51">'x-402'!$A$6:$B$21</definedName>
    <definedName name="TABLE_INFO_1" localSheetId="52">'x-403'!$A$6:$B$21</definedName>
    <definedName name="TABLE_INFO_1" localSheetId="53">'x-404'!$A$6:$B$21</definedName>
    <definedName name="TABLE_INFO_1" localSheetId="54">'x-405'!$A$6:$B$21</definedName>
    <definedName name="TABLE_INFO_1" localSheetId="55">'x-406'!$A$6:$B$21</definedName>
    <definedName name="TABLE_INFO_1" localSheetId="56">'x-407'!$A$6:$B$21</definedName>
    <definedName name="TABLE_INFO_1" localSheetId="57">'x-501'!$A$6:$B$21</definedName>
    <definedName name="TABLE_INFO_1" localSheetId="58">'x-502'!$A$6:$B$21</definedName>
    <definedName name="TABLE_INFO_1" localSheetId="59">'x-503'!$A$6:$B$21</definedName>
    <definedName name="TABLE_INFO_1" localSheetId="60">'x-504'!$A$6:$B$21</definedName>
    <definedName name="TABLE_INFO_1" localSheetId="61">'x-505'!$A$6:$B$21</definedName>
    <definedName name="TABLE_INFO_1" localSheetId="62">'x-506'!$A$6:$B$21</definedName>
    <definedName name="TABLE_INFO_1" localSheetId="63">'x-603'!$A$6:$B$21</definedName>
    <definedName name="TABLE_INFO_1" localSheetId="64">'x-604'!$A$6:$B$21</definedName>
    <definedName name="TABLE_INFO_1" localSheetId="65">'x-605'!$A$6:$B$21</definedName>
    <definedName name="TABLE_INFO_1" localSheetId="66">'x-606'!$A$6:$B$21</definedName>
    <definedName name="TABLE_INFO_1" localSheetId="67">'x-607'!$A$6:$B$21</definedName>
    <definedName name="TABLE_INFO_1" localSheetId="68">'x-608'!$A$6:$B$21</definedName>
    <definedName name="TABLE_INFO_1" localSheetId="69">'x-609'!$A$6:$B$21</definedName>
    <definedName name="TABLE_INFO_1" localSheetId="70">'x-610'!$A$6:$B$21</definedName>
    <definedName name="TABLE_INFO_1" localSheetId="71">'x-611'!$A$6:$B$21</definedName>
    <definedName name="TABLE_INFO_1" localSheetId="72">'x-612'!$A$6:$B$21</definedName>
    <definedName name="TABLE_INFO_1" localSheetId="73">'x-613'!$A$6:$B$21</definedName>
    <definedName name="TABLE_INFO_1" localSheetId="74">'x-614'!$A$6:$B$21</definedName>
    <definedName name="TABLE_INFO_1" localSheetId="75">'x-615'!$A$6:$B$21</definedName>
    <definedName name="TABLE_INFO_1" localSheetId="76">'x-616'!$A$6:$B$21</definedName>
    <definedName name="TABLE_INFO_1" localSheetId="77">'x-617'!$A$6:$B$21</definedName>
    <definedName name="TABLE_INFO_1" localSheetId="78">'x-618'!$A$6:$B$21</definedName>
    <definedName name="TABLE_INFO_1" localSheetId="79">'x-619'!$A$6:$B$21</definedName>
    <definedName name="TABLE_INFO_1" localSheetId="80">'x-620'!$A$6:$B$21</definedName>
    <definedName name="TABLE_INFO_1" localSheetId="81">'x-621'!$A$6:$B$21</definedName>
    <definedName name="TABLE_INFO_1" localSheetId="82">'x-622'!$A$6:$B$21</definedName>
    <definedName name="TABLE_INFO_1" localSheetId="83">'x-623'!$A$6:$B$21</definedName>
    <definedName name="TABLE_INFO_1" localSheetId="84">'x-624'!$A$6:$B$21</definedName>
    <definedName name="TABLE_INFO_1" localSheetId="85">'x-625'!$A$6:$B$21</definedName>
    <definedName name="TABLE_INFO_1" localSheetId="86">'x-626'!$A$6:$B$21</definedName>
    <definedName name="TABLE_INFO_1" localSheetId="87">'x-627'!$A$6:$B$21</definedName>
    <definedName name="TABLE_INFO_1" localSheetId="88">'x-701'!$A$6:$B$21</definedName>
    <definedName name="TABLE_INFO_1" localSheetId="89">'x-702'!$A$6:$B$21</definedName>
    <definedName name="TABLE_INFO_1" localSheetId="90">'x-802'!$A$6:$B$21</definedName>
    <definedName name="TABLE_INFO_1" localSheetId="91">'x-template'!$A$6:$B$21</definedName>
    <definedName name="TABLE_INFO_2" localSheetId="90">'x-802'!$F$6:$G$21</definedName>
    <definedName name="TABLE_INFO_3" localSheetId="90">'x-802'!$J$6:$K$21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'x-220'!$B$15</definedName>
    <definedName name="TABLE_REFERENCE_1" localSheetId="21">'x-221'!$B$15</definedName>
    <definedName name="TABLE_REFERENCE_1" localSheetId="22">'x-301'!$B$15</definedName>
    <definedName name="TABLE_REFERENCE_1" localSheetId="23">'x-302'!$B$15</definedName>
    <definedName name="TABLE_REFERENCE_1" localSheetId="24">'x-303'!$B$15</definedName>
    <definedName name="TABLE_REFERENCE_1" localSheetId="25">'x-304'!$B$15</definedName>
    <definedName name="TABLE_REFERENCE_1" localSheetId="26">'x-305'!$B$15</definedName>
    <definedName name="TABLE_REFERENCE_1" localSheetId="27">'x-306'!$B$15</definedName>
    <definedName name="TABLE_REFERENCE_1" localSheetId="28">'x-307'!$B$15</definedName>
    <definedName name="TABLE_REFERENCE_1" localSheetId="29">'x-308'!$B$15</definedName>
    <definedName name="TABLE_REFERENCE_1" localSheetId="30">'x-309'!$B$15</definedName>
    <definedName name="TABLE_REFERENCE_1" localSheetId="31">'x-310'!$B$15</definedName>
    <definedName name="TABLE_REFERENCE_1" localSheetId="32">'x-311'!$B$15</definedName>
    <definedName name="TABLE_REFERENCE_1" localSheetId="33">'x-312'!$B$15</definedName>
    <definedName name="TABLE_REFERENCE_1" localSheetId="34">'x-313'!$B$15</definedName>
    <definedName name="TABLE_REFERENCE_1" localSheetId="35">'x-314'!$B$15</definedName>
    <definedName name="TABLE_REFERENCE_1" localSheetId="36">'x-315'!$B$15</definedName>
    <definedName name="TABLE_REFERENCE_1" localSheetId="37">'x-316'!$B$15</definedName>
    <definedName name="TABLE_REFERENCE_1" localSheetId="38">'x-317'!$B$15</definedName>
    <definedName name="TABLE_REFERENCE_1" localSheetId="39">'x-318'!$B$15</definedName>
    <definedName name="TABLE_REFERENCE_1" localSheetId="40">'x-319'!$B$15</definedName>
    <definedName name="TABLE_REFERENCE_1" localSheetId="41">'x-320'!$B$15</definedName>
    <definedName name="TABLE_REFERENCE_1" localSheetId="42">'x-321'!$B$15</definedName>
    <definedName name="TABLE_REFERENCE_1" localSheetId="43">'x-322'!$B$15</definedName>
    <definedName name="TABLE_REFERENCE_1" localSheetId="44">'x-323'!$B$15</definedName>
    <definedName name="TABLE_REFERENCE_1" localSheetId="45">'x-324'!$B$15</definedName>
    <definedName name="TABLE_REFERENCE_1" localSheetId="46">'x-325'!$B$15</definedName>
    <definedName name="TABLE_REFERENCE_1" localSheetId="47">'x-326'!$B$15</definedName>
    <definedName name="TABLE_REFERENCE_1" localSheetId="48">'x-327'!$B$15</definedName>
    <definedName name="TABLE_REFERENCE_1" localSheetId="49">'x-328'!$B$15</definedName>
    <definedName name="TABLE_REFERENCE_1" localSheetId="50">'x-401'!$B$15</definedName>
    <definedName name="TABLE_REFERENCE_1" localSheetId="51">'x-402'!$B$15</definedName>
    <definedName name="TABLE_REFERENCE_1" localSheetId="52">'x-403'!$B$15</definedName>
    <definedName name="TABLE_REFERENCE_1" localSheetId="53">'x-404'!$B$15</definedName>
    <definedName name="TABLE_REFERENCE_1" localSheetId="54">'x-405'!$B$15</definedName>
    <definedName name="TABLE_REFERENCE_1" localSheetId="55">'x-406'!$B$15</definedName>
    <definedName name="TABLE_REFERENCE_1" localSheetId="56">'x-407'!$B$15</definedName>
    <definedName name="TABLE_REFERENCE_1" localSheetId="57">'x-501'!$B$15</definedName>
    <definedName name="TABLE_REFERENCE_1" localSheetId="58">'x-502'!$B$15</definedName>
    <definedName name="TABLE_REFERENCE_1" localSheetId="59">'x-503'!$B$15</definedName>
    <definedName name="TABLE_REFERENCE_1" localSheetId="60">'x-504'!$B$15</definedName>
    <definedName name="TABLE_REFERENCE_1" localSheetId="61">'x-505'!$B$15</definedName>
    <definedName name="TABLE_REFERENCE_1" localSheetId="62">'x-506'!$B$15</definedName>
    <definedName name="TABLE_REFERENCE_1" localSheetId="63">'x-603'!$B$15</definedName>
    <definedName name="TABLE_REFERENCE_1" localSheetId="64">'x-604'!$B$15</definedName>
    <definedName name="TABLE_REFERENCE_1" localSheetId="65">'x-605'!$B$15</definedName>
    <definedName name="TABLE_REFERENCE_1" localSheetId="66">'x-606'!$B$15</definedName>
    <definedName name="TABLE_REFERENCE_1" localSheetId="67">'x-607'!$B$15</definedName>
    <definedName name="TABLE_REFERENCE_1" localSheetId="68">'x-608'!$B$15</definedName>
    <definedName name="TABLE_REFERENCE_1" localSheetId="69">'x-609'!$B$15</definedName>
    <definedName name="TABLE_REFERENCE_1" localSheetId="70">'x-610'!$B$15</definedName>
    <definedName name="TABLE_REFERENCE_1" localSheetId="71">'x-611'!$B$15</definedName>
    <definedName name="TABLE_REFERENCE_1" localSheetId="72">'x-612'!$B$15</definedName>
    <definedName name="TABLE_REFERENCE_1" localSheetId="73">'x-613'!$B$15</definedName>
    <definedName name="TABLE_REFERENCE_1" localSheetId="74">'x-614'!$B$15</definedName>
    <definedName name="TABLE_REFERENCE_1" localSheetId="75">'x-615'!$B$15</definedName>
    <definedName name="TABLE_REFERENCE_1" localSheetId="76">'x-616'!$B$15</definedName>
    <definedName name="TABLE_REFERENCE_1" localSheetId="77">'x-617'!$B$15</definedName>
    <definedName name="TABLE_REFERENCE_1" localSheetId="78">'x-618'!$B$15</definedName>
    <definedName name="TABLE_REFERENCE_1" localSheetId="79">'x-619'!$B$15</definedName>
    <definedName name="TABLE_REFERENCE_1" localSheetId="80">'x-620'!$B$15</definedName>
    <definedName name="TABLE_REFERENCE_1" localSheetId="81">'x-621'!$B$15</definedName>
    <definedName name="TABLE_REFERENCE_1" localSheetId="82">'x-622'!$B$15</definedName>
    <definedName name="TABLE_REFERENCE_1" localSheetId="83">'x-623'!$B$15</definedName>
    <definedName name="TABLE_REFERENCE_1" localSheetId="84">'x-624'!$B$15</definedName>
    <definedName name="TABLE_REFERENCE_1" localSheetId="85">'x-625'!$B$15</definedName>
    <definedName name="TABLE_REFERENCE_1" localSheetId="86">'x-626'!$B$15</definedName>
    <definedName name="TABLE_REFERENCE_1" localSheetId="87">'x-627'!$B$15</definedName>
    <definedName name="TABLE_REFERENCE_1" localSheetId="88">'x-701'!$B$15</definedName>
    <definedName name="TABLE_REFERENCE_1" localSheetId="89">'x-702'!$B$15</definedName>
    <definedName name="TABLE_REFERENCE_1" localSheetId="90">'x-802'!$B$15</definedName>
    <definedName name="TABLE_REFERENCE_1" localSheetId="91">'x-template'!$B$15</definedName>
    <definedName name="TABLE_REFERENCE_2" localSheetId="90">'x-802'!$G$15</definedName>
    <definedName name="TABLE_REFERENCE_3" localSheetId="90">'x-802'!$P$15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'x-220'!$B$16</definedName>
    <definedName name="TABLE_REFERENCE_GUIDANCE_1" localSheetId="21">'x-221'!$B$16</definedName>
    <definedName name="TABLE_REFERENCE_GUIDANCE_1" localSheetId="22">'x-301'!$B$16</definedName>
    <definedName name="TABLE_REFERENCE_GUIDANCE_1" localSheetId="23">'x-302'!$B$16</definedName>
    <definedName name="TABLE_REFERENCE_GUIDANCE_1" localSheetId="24">'x-303'!$B$16</definedName>
    <definedName name="TABLE_REFERENCE_GUIDANCE_1" localSheetId="25">'x-304'!$B$16</definedName>
    <definedName name="TABLE_REFERENCE_GUIDANCE_1" localSheetId="26">'x-305'!$B$16</definedName>
    <definedName name="TABLE_REFERENCE_GUIDANCE_1" localSheetId="27">'x-306'!$B$16</definedName>
    <definedName name="TABLE_REFERENCE_GUIDANCE_1" localSheetId="28">'x-307'!$B$16</definedName>
    <definedName name="TABLE_REFERENCE_GUIDANCE_1" localSheetId="29">'x-308'!$B$16</definedName>
    <definedName name="TABLE_REFERENCE_GUIDANCE_1" localSheetId="30">'x-309'!$B$16</definedName>
    <definedName name="TABLE_REFERENCE_GUIDANCE_1" localSheetId="31">'x-310'!$B$16</definedName>
    <definedName name="TABLE_REFERENCE_GUIDANCE_1" localSheetId="32">'x-311'!$B$16</definedName>
    <definedName name="TABLE_REFERENCE_GUIDANCE_1" localSheetId="33">'x-312'!$B$16</definedName>
    <definedName name="TABLE_REFERENCE_GUIDANCE_1" localSheetId="34">'x-313'!$B$16</definedName>
    <definedName name="TABLE_REFERENCE_GUIDANCE_1" localSheetId="35">'x-314'!$B$16</definedName>
    <definedName name="TABLE_REFERENCE_GUIDANCE_1" localSheetId="36">'x-315'!$B$16</definedName>
    <definedName name="TABLE_REFERENCE_GUIDANCE_1" localSheetId="37">'x-316'!$B$16</definedName>
    <definedName name="TABLE_REFERENCE_GUIDANCE_1" localSheetId="38">'x-317'!$B$16</definedName>
    <definedName name="TABLE_REFERENCE_GUIDANCE_1" localSheetId="39">'x-318'!$B$16</definedName>
    <definedName name="TABLE_REFERENCE_GUIDANCE_1" localSheetId="40">'x-319'!$B$16</definedName>
    <definedName name="TABLE_REFERENCE_GUIDANCE_1" localSheetId="41">'x-320'!$B$16</definedName>
    <definedName name="TABLE_REFERENCE_GUIDANCE_1" localSheetId="42">'x-321'!$B$16</definedName>
    <definedName name="TABLE_REFERENCE_GUIDANCE_1" localSheetId="43">'x-322'!$B$16</definedName>
    <definedName name="TABLE_REFERENCE_GUIDANCE_1" localSheetId="44">'x-323'!$B$16</definedName>
    <definedName name="TABLE_REFERENCE_GUIDANCE_1" localSheetId="45">'x-324'!$B$16</definedName>
    <definedName name="TABLE_REFERENCE_GUIDANCE_1" localSheetId="46">'x-325'!$B$16</definedName>
    <definedName name="TABLE_REFERENCE_GUIDANCE_1" localSheetId="47">'x-326'!$B$16</definedName>
    <definedName name="TABLE_REFERENCE_GUIDANCE_1" localSheetId="48">'x-327'!$B$16</definedName>
    <definedName name="TABLE_REFERENCE_GUIDANCE_1" localSheetId="49">'x-328'!$B$16</definedName>
    <definedName name="TABLE_REFERENCE_GUIDANCE_1" localSheetId="50">'x-401'!$B$16</definedName>
    <definedName name="TABLE_REFERENCE_GUIDANCE_1" localSheetId="51">'x-402'!$B$16</definedName>
    <definedName name="TABLE_REFERENCE_GUIDANCE_1" localSheetId="52">'x-403'!$B$16</definedName>
    <definedName name="TABLE_REFERENCE_GUIDANCE_1" localSheetId="53">'x-404'!$B$16</definedName>
    <definedName name="TABLE_REFERENCE_GUIDANCE_1" localSheetId="54">'x-405'!$B$16</definedName>
    <definedName name="TABLE_REFERENCE_GUIDANCE_1" localSheetId="55">'x-406'!$B$16</definedName>
    <definedName name="TABLE_REFERENCE_GUIDANCE_1" localSheetId="56">'x-407'!$B$16</definedName>
    <definedName name="TABLE_REFERENCE_GUIDANCE_1" localSheetId="57">'x-501'!$B$16</definedName>
    <definedName name="TABLE_REFERENCE_GUIDANCE_1" localSheetId="58">'x-502'!$B$16</definedName>
    <definedName name="TABLE_REFERENCE_GUIDANCE_1" localSheetId="59">'x-503'!$B$16</definedName>
    <definedName name="TABLE_REFERENCE_GUIDANCE_1" localSheetId="60">'x-504'!$B$16</definedName>
    <definedName name="TABLE_REFERENCE_GUIDANCE_1" localSheetId="61">'x-505'!$B$16</definedName>
    <definedName name="TABLE_REFERENCE_GUIDANCE_1" localSheetId="62">'x-506'!$B$16</definedName>
    <definedName name="TABLE_REFERENCE_GUIDANCE_1" localSheetId="63">'x-603'!$B$16</definedName>
    <definedName name="TABLE_REFERENCE_GUIDANCE_1" localSheetId="64">'x-604'!$B$16</definedName>
    <definedName name="TABLE_REFERENCE_GUIDANCE_1" localSheetId="65">'x-605'!$B$16</definedName>
    <definedName name="TABLE_REFERENCE_GUIDANCE_1" localSheetId="66">'x-606'!$B$16</definedName>
    <definedName name="TABLE_REFERENCE_GUIDANCE_1" localSheetId="67">'x-607'!$B$16</definedName>
    <definedName name="TABLE_REFERENCE_GUIDANCE_1" localSheetId="68">'x-608'!$B$16</definedName>
    <definedName name="TABLE_REFERENCE_GUIDANCE_1" localSheetId="69">'x-609'!$B$16</definedName>
    <definedName name="TABLE_REFERENCE_GUIDANCE_1" localSheetId="70">'x-610'!$B$16</definedName>
    <definedName name="TABLE_REFERENCE_GUIDANCE_1" localSheetId="71">'x-611'!$B$16</definedName>
    <definedName name="TABLE_REFERENCE_GUIDANCE_1" localSheetId="72">'x-612'!$B$16</definedName>
    <definedName name="TABLE_REFERENCE_GUIDANCE_1" localSheetId="73">'x-613'!$B$16</definedName>
    <definedName name="TABLE_REFERENCE_GUIDANCE_1" localSheetId="74">'x-614'!$B$16</definedName>
    <definedName name="TABLE_REFERENCE_GUIDANCE_1" localSheetId="75">'x-615'!$B$16</definedName>
    <definedName name="TABLE_REFERENCE_GUIDANCE_1" localSheetId="76">'x-616'!$B$16</definedName>
    <definedName name="TABLE_REFERENCE_GUIDANCE_1" localSheetId="77">'x-617'!$B$16</definedName>
    <definedName name="TABLE_REFERENCE_GUIDANCE_1" localSheetId="78">'x-618'!$B$16</definedName>
    <definedName name="TABLE_REFERENCE_GUIDANCE_1" localSheetId="79">'x-619'!$B$16</definedName>
    <definedName name="TABLE_REFERENCE_GUIDANCE_1" localSheetId="80">'x-620'!$B$16</definedName>
    <definedName name="TABLE_REFERENCE_GUIDANCE_1" localSheetId="81">'x-621'!$B$16</definedName>
    <definedName name="TABLE_REFERENCE_GUIDANCE_1" localSheetId="82">'x-622'!$B$16</definedName>
    <definedName name="TABLE_REFERENCE_GUIDANCE_1" localSheetId="83">'x-623'!$B$16</definedName>
    <definedName name="TABLE_REFERENCE_GUIDANCE_1" localSheetId="84">'x-624'!$B$16</definedName>
    <definedName name="TABLE_REFERENCE_GUIDANCE_1" localSheetId="85">'x-625'!$B$16</definedName>
    <definedName name="TABLE_REFERENCE_GUIDANCE_1" localSheetId="86">'x-626'!$B$16</definedName>
    <definedName name="TABLE_REFERENCE_GUIDANCE_1" localSheetId="87">'x-627'!$B$16</definedName>
    <definedName name="TABLE_REFERENCE_GUIDANCE_1" localSheetId="88">'x-701'!$B$16</definedName>
    <definedName name="TABLE_REFERENCE_GUIDANCE_1" localSheetId="89">'x-702'!$B$16</definedName>
    <definedName name="TABLE_REFERENCE_GUIDANCE_1" localSheetId="90">'x-802'!$B$16</definedName>
    <definedName name="TABLE_REFERENCE_GUIDANCE_1" localSheetId="91">'x-template'!$B$16</definedName>
    <definedName name="TABLE_REFERENCE_GUIDANCE_2" localSheetId="90">'x-802'!$G$16</definedName>
    <definedName name="TABLE_REFERENCE_GUIDANCE_3" localSheetId="90">'x-802'!$P$16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'x-220'!$B$17</definedName>
    <definedName name="TABLE_RELATED_1" localSheetId="21">'x-221'!$B$17</definedName>
    <definedName name="TABLE_RELATED_1" localSheetId="22">'x-301'!$B$17</definedName>
    <definedName name="TABLE_RELATED_1" localSheetId="23">'x-302'!$B$17</definedName>
    <definedName name="TABLE_RELATED_1" localSheetId="24">'x-303'!$B$17</definedName>
    <definedName name="TABLE_RELATED_1" localSheetId="25">'x-304'!$B$17</definedName>
    <definedName name="TABLE_RELATED_1" localSheetId="26">'x-305'!$B$17</definedName>
    <definedName name="TABLE_RELATED_1" localSheetId="27">'x-306'!$B$17</definedName>
    <definedName name="TABLE_RELATED_1" localSheetId="28">'x-307'!$B$17</definedName>
    <definedName name="TABLE_RELATED_1" localSheetId="29">'x-308'!$B$17</definedName>
    <definedName name="TABLE_RELATED_1" localSheetId="30">'x-309'!$B$17</definedName>
    <definedName name="TABLE_RELATED_1" localSheetId="31">'x-310'!$B$17</definedName>
    <definedName name="TABLE_RELATED_1" localSheetId="32">'x-311'!$B$17</definedName>
    <definedName name="TABLE_RELATED_1" localSheetId="33">'x-312'!$B$17</definedName>
    <definedName name="TABLE_RELATED_1" localSheetId="34">'x-313'!$B$17</definedName>
    <definedName name="TABLE_RELATED_1" localSheetId="35">'x-314'!$B$17</definedName>
    <definedName name="TABLE_RELATED_1" localSheetId="36">'x-315'!$B$17</definedName>
    <definedName name="TABLE_RELATED_1" localSheetId="37">'x-316'!$B$17</definedName>
    <definedName name="TABLE_RELATED_1" localSheetId="38">'x-317'!$B$17</definedName>
    <definedName name="TABLE_RELATED_1" localSheetId="39">'x-318'!$B$17</definedName>
    <definedName name="TABLE_RELATED_1" localSheetId="40">'x-319'!$B$17</definedName>
    <definedName name="TABLE_RELATED_1" localSheetId="41">'x-320'!$B$17</definedName>
    <definedName name="TABLE_RELATED_1" localSheetId="42">'x-321'!$B$17</definedName>
    <definedName name="TABLE_RELATED_1" localSheetId="43">'x-322'!$B$17</definedName>
    <definedName name="TABLE_RELATED_1" localSheetId="44">'x-323'!$B$17</definedName>
    <definedName name="TABLE_RELATED_1" localSheetId="45">'x-324'!$B$17</definedName>
    <definedName name="TABLE_RELATED_1" localSheetId="46">'x-325'!$B$17</definedName>
    <definedName name="TABLE_RELATED_1" localSheetId="47">'x-326'!$B$17</definedName>
    <definedName name="TABLE_RELATED_1" localSheetId="48">'x-327'!$B$17</definedName>
    <definedName name="TABLE_RELATED_1" localSheetId="49">'x-328'!$B$17</definedName>
    <definedName name="TABLE_RELATED_1" localSheetId="50">'x-401'!$B$17</definedName>
    <definedName name="TABLE_RELATED_1" localSheetId="51">'x-402'!$B$17</definedName>
    <definedName name="TABLE_RELATED_1" localSheetId="52">'x-403'!$B$17</definedName>
    <definedName name="TABLE_RELATED_1" localSheetId="53">'x-404'!$B$17</definedName>
    <definedName name="TABLE_RELATED_1" localSheetId="54">'x-405'!$B$17</definedName>
    <definedName name="TABLE_RELATED_1" localSheetId="55">'x-406'!$B$17</definedName>
    <definedName name="TABLE_RELATED_1" localSheetId="56">'x-407'!$B$17</definedName>
    <definedName name="TABLE_RELATED_1" localSheetId="57">'x-501'!$B$17</definedName>
    <definedName name="TABLE_RELATED_1" localSheetId="58">'x-502'!$B$17</definedName>
    <definedName name="TABLE_RELATED_1" localSheetId="59">'x-503'!$B$17</definedName>
    <definedName name="TABLE_RELATED_1" localSheetId="60">'x-504'!$B$17</definedName>
    <definedName name="TABLE_RELATED_1" localSheetId="61">'x-505'!$B$17</definedName>
    <definedName name="TABLE_RELATED_1" localSheetId="62">'x-506'!$B$17</definedName>
    <definedName name="TABLE_RELATED_1" localSheetId="63">'x-603'!$B$17</definedName>
    <definedName name="TABLE_RELATED_1" localSheetId="64">'x-604'!$B$17</definedName>
    <definedName name="TABLE_RELATED_1" localSheetId="65">'x-605'!$B$17</definedName>
    <definedName name="TABLE_RELATED_1" localSheetId="66">'x-606'!$B$17</definedName>
    <definedName name="TABLE_RELATED_1" localSheetId="67">'x-607'!$B$17</definedName>
    <definedName name="TABLE_RELATED_1" localSheetId="68">'x-608'!$B$17</definedName>
    <definedName name="TABLE_RELATED_1" localSheetId="69">'x-609'!$B$17</definedName>
    <definedName name="TABLE_RELATED_1" localSheetId="70">'x-610'!$B$17</definedName>
    <definedName name="TABLE_RELATED_1" localSheetId="71">'x-611'!$B$17</definedName>
    <definedName name="TABLE_RELATED_1" localSheetId="72">'x-612'!$B$17</definedName>
    <definedName name="TABLE_RELATED_1" localSheetId="73">'x-613'!$B$17</definedName>
    <definedName name="TABLE_RELATED_1" localSheetId="74">'x-614'!$B$17</definedName>
    <definedName name="TABLE_RELATED_1" localSheetId="75">'x-615'!$B$17</definedName>
    <definedName name="TABLE_RELATED_1" localSheetId="76">'x-616'!$B$17</definedName>
    <definedName name="TABLE_RELATED_1" localSheetId="77">'x-617'!$B$17</definedName>
    <definedName name="TABLE_RELATED_1" localSheetId="78">'x-618'!$B$17</definedName>
    <definedName name="TABLE_RELATED_1" localSheetId="79">'x-619'!$B$17</definedName>
    <definedName name="TABLE_RELATED_1" localSheetId="80">'x-620'!$B$17</definedName>
    <definedName name="TABLE_RELATED_1" localSheetId="81">'x-621'!$B$17</definedName>
    <definedName name="TABLE_RELATED_1" localSheetId="82">'x-622'!$B$17</definedName>
    <definedName name="TABLE_RELATED_1" localSheetId="83">'x-623'!$B$17</definedName>
    <definedName name="TABLE_RELATED_1" localSheetId="84">'x-624'!$B$17</definedName>
    <definedName name="TABLE_RELATED_1" localSheetId="85">'x-625'!$B$17</definedName>
    <definedName name="TABLE_RELATED_1" localSheetId="86">'x-626'!$B$17</definedName>
    <definedName name="TABLE_RELATED_1" localSheetId="87">'x-627'!$B$17</definedName>
    <definedName name="TABLE_RELATED_1" localSheetId="88">'x-701'!$B$17</definedName>
    <definedName name="TABLE_RELATED_1" localSheetId="89">'x-702'!$B$17</definedName>
    <definedName name="TABLE_RELATED_1" localSheetId="90">'x-802'!$B$17</definedName>
    <definedName name="TABLE_RELATED_1" localSheetId="91">'x-template'!$B$17</definedName>
    <definedName name="TABLE_RELATED_2" localSheetId="90">'x-802'!$G$17</definedName>
    <definedName name="TABLE_RELATED_3" localSheetId="90">'x-802'!$P$17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'x-220'!$B$8</definedName>
    <definedName name="TABLE_SECTION_1" localSheetId="21">'x-221'!$B$8</definedName>
    <definedName name="TABLE_SECTION_1" localSheetId="22">'x-301'!$B$8</definedName>
    <definedName name="TABLE_SECTION_1" localSheetId="23">'x-302'!$B$8</definedName>
    <definedName name="TABLE_SECTION_1" localSheetId="24">'x-303'!$B$8</definedName>
    <definedName name="TABLE_SECTION_1" localSheetId="25">'x-304'!$B$8</definedName>
    <definedName name="TABLE_SECTION_1" localSheetId="26">'x-305'!$B$8</definedName>
    <definedName name="TABLE_SECTION_1" localSheetId="27">'x-306'!$B$8</definedName>
    <definedName name="TABLE_SECTION_1" localSheetId="28">'x-307'!$B$8</definedName>
    <definedName name="TABLE_SECTION_1" localSheetId="29">'x-308'!$B$8</definedName>
    <definedName name="TABLE_SECTION_1" localSheetId="30">'x-309'!$B$8</definedName>
    <definedName name="TABLE_SECTION_1" localSheetId="31">'x-310'!$B$8</definedName>
    <definedName name="TABLE_SECTION_1" localSheetId="32">'x-311'!$B$8</definedName>
    <definedName name="TABLE_SECTION_1" localSheetId="33">'x-312'!$B$8</definedName>
    <definedName name="TABLE_SECTION_1" localSheetId="34">'x-313'!$B$8</definedName>
    <definedName name="TABLE_SECTION_1" localSheetId="35">'x-314'!$B$8</definedName>
    <definedName name="TABLE_SECTION_1" localSheetId="36">'x-315'!$B$8</definedName>
    <definedName name="TABLE_SECTION_1" localSheetId="37">'x-316'!$B$8</definedName>
    <definedName name="TABLE_SECTION_1" localSheetId="38">'x-317'!$B$8</definedName>
    <definedName name="TABLE_SECTION_1" localSheetId="39">'x-318'!$B$8</definedName>
    <definedName name="TABLE_SECTION_1" localSheetId="40">'x-319'!$B$8</definedName>
    <definedName name="TABLE_SECTION_1" localSheetId="41">'x-320'!$B$8</definedName>
    <definedName name="TABLE_SECTION_1" localSheetId="42">'x-321'!$B$8</definedName>
    <definedName name="TABLE_SECTION_1" localSheetId="43">'x-322'!$B$8</definedName>
    <definedName name="TABLE_SECTION_1" localSheetId="44">'x-323'!$B$8</definedName>
    <definedName name="TABLE_SECTION_1" localSheetId="45">'x-324'!$B$8</definedName>
    <definedName name="TABLE_SECTION_1" localSheetId="46">'x-325'!$B$8</definedName>
    <definedName name="TABLE_SECTION_1" localSheetId="47">'x-326'!$B$8</definedName>
    <definedName name="TABLE_SECTION_1" localSheetId="48">'x-327'!$B$8</definedName>
    <definedName name="TABLE_SECTION_1" localSheetId="49">'x-328'!$B$8</definedName>
    <definedName name="TABLE_SECTION_1" localSheetId="50">'x-401'!$B$8</definedName>
    <definedName name="TABLE_SECTION_1" localSheetId="51">'x-402'!$B$8</definedName>
    <definedName name="TABLE_SECTION_1" localSheetId="52">'x-403'!$B$8</definedName>
    <definedName name="TABLE_SECTION_1" localSheetId="53">'x-404'!$B$8</definedName>
    <definedName name="TABLE_SECTION_1" localSheetId="54">'x-405'!$B$8</definedName>
    <definedName name="TABLE_SECTION_1" localSheetId="55">'x-406'!$B$8</definedName>
    <definedName name="TABLE_SECTION_1" localSheetId="56">'x-407'!$B$8</definedName>
    <definedName name="TABLE_SECTION_1" localSheetId="57">'x-501'!$B$8</definedName>
    <definedName name="TABLE_SECTION_1" localSheetId="58">'x-502'!$B$8</definedName>
    <definedName name="TABLE_SECTION_1" localSheetId="59">'x-503'!$B$8</definedName>
    <definedName name="TABLE_SECTION_1" localSheetId="60">'x-504'!$B$8</definedName>
    <definedName name="TABLE_SECTION_1" localSheetId="61">'x-505'!$B$8</definedName>
    <definedName name="TABLE_SECTION_1" localSheetId="62">'x-506'!$B$8</definedName>
    <definedName name="TABLE_SECTION_1" localSheetId="63">'x-603'!$B$8</definedName>
    <definedName name="TABLE_SECTION_1" localSheetId="64">'x-604'!$B$8</definedName>
    <definedName name="TABLE_SECTION_1" localSheetId="65">'x-605'!$B$8</definedName>
    <definedName name="TABLE_SECTION_1" localSheetId="66">'x-606'!$B$8</definedName>
    <definedName name="TABLE_SECTION_1" localSheetId="67">'x-607'!$B$8</definedName>
    <definedName name="TABLE_SECTION_1" localSheetId="68">'x-608'!$B$8</definedName>
    <definedName name="TABLE_SECTION_1" localSheetId="69">'x-609'!$B$8</definedName>
    <definedName name="TABLE_SECTION_1" localSheetId="70">'x-610'!$B$8</definedName>
    <definedName name="TABLE_SECTION_1" localSheetId="71">'x-611'!$B$8</definedName>
    <definedName name="TABLE_SECTION_1" localSheetId="72">'x-612'!$B$8</definedName>
    <definedName name="TABLE_SECTION_1" localSheetId="73">'x-613'!$B$8</definedName>
    <definedName name="TABLE_SECTION_1" localSheetId="74">'x-614'!$B$8</definedName>
    <definedName name="TABLE_SECTION_1" localSheetId="75">'x-615'!$B$8</definedName>
    <definedName name="TABLE_SECTION_1" localSheetId="76">'x-616'!$B$8</definedName>
    <definedName name="TABLE_SECTION_1" localSheetId="77">'x-617'!$B$8</definedName>
    <definedName name="TABLE_SECTION_1" localSheetId="78">'x-618'!$B$8</definedName>
    <definedName name="TABLE_SECTION_1" localSheetId="79">'x-619'!$B$8</definedName>
    <definedName name="TABLE_SECTION_1" localSheetId="80">'x-620'!$B$8</definedName>
    <definedName name="TABLE_SECTION_1" localSheetId="81">'x-621'!$B$8</definedName>
    <definedName name="TABLE_SECTION_1" localSheetId="82">'x-622'!$B$8</definedName>
    <definedName name="TABLE_SECTION_1" localSheetId="83">'x-623'!$B$8</definedName>
    <definedName name="TABLE_SECTION_1" localSheetId="84">'x-624'!$B$8</definedName>
    <definedName name="TABLE_SECTION_1" localSheetId="85">'x-625'!$B$8</definedName>
    <definedName name="TABLE_SECTION_1" localSheetId="86">'x-626'!$B$8</definedName>
    <definedName name="TABLE_SECTION_1" localSheetId="87">'x-627'!$B$8</definedName>
    <definedName name="TABLE_SECTION_1" localSheetId="88">'x-701'!$B$8</definedName>
    <definedName name="TABLE_SECTION_1" localSheetId="89">'x-702'!$B$8</definedName>
    <definedName name="TABLE_SECTION_1" localSheetId="90">'x-802'!$B$8</definedName>
    <definedName name="TABLE_SECTION_1" localSheetId="91">'x-template'!$B$8</definedName>
    <definedName name="TABLE_SECTION_2" localSheetId="90">'x-802'!$G$8</definedName>
    <definedName name="TABLE_SECTION_3" localSheetId="90">'x-802'!$P$8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'x-220'!$B$13</definedName>
    <definedName name="TABLE_SECTION_NUMBER_1" localSheetId="21">'x-221'!$B$13</definedName>
    <definedName name="TABLE_SECTION_NUMBER_1" localSheetId="22">'x-301'!$B$13</definedName>
    <definedName name="TABLE_SECTION_NUMBER_1" localSheetId="23">'x-302'!$B$13</definedName>
    <definedName name="TABLE_SECTION_NUMBER_1" localSheetId="24">'x-303'!$B$13</definedName>
    <definedName name="TABLE_SECTION_NUMBER_1" localSheetId="25">'x-304'!$B$13</definedName>
    <definedName name="TABLE_SECTION_NUMBER_1" localSheetId="26">'x-305'!$B$13</definedName>
    <definedName name="TABLE_SECTION_NUMBER_1" localSheetId="27">'x-306'!$B$13</definedName>
    <definedName name="TABLE_SECTION_NUMBER_1" localSheetId="28">'x-307'!$B$13</definedName>
    <definedName name="TABLE_SECTION_NUMBER_1" localSheetId="29">'x-308'!$B$13</definedName>
    <definedName name="TABLE_SECTION_NUMBER_1" localSheetId="30">'x-309'!$B$13</definedName>
    <definedName name="TABLE_SECTION_NUMBER_1" localSheetId="31">'x-310'!$B$13</definedName>
    <definedName name="TABLE_SECTION_NUMBER_1" localSheetId="32">'x-311'!$B$13</definedName>
    <definedName name="TABLE_SECTION_NUMBER_1" localSheetId="33">'x-312'!$B$13</definedName>
    <definedName name="TABLE_SECTION_NUMBER_1" localSheetId="34">'x-313'!$B$13</definedName>
    <definedName name="TABLE_SECTION_NUMBER_1" localSheetId="35">'x-314'!$B$13</definedName>
    <definedName name="TABLE_SECTION_NUMBER_1" localSheetId="36">'x-315'!$B$13</definedName>
    <definedName name="TABLE_SECTION_NUMBER_1" localSheetId="37">'x-316'!$B$13</definedName>
    <definedName name="TABLE_SECTION_NUMBER_1" localSheetId="38">'x-317'!$B$13</definedName>
    <definedName name="TABLE_SECTION_NUMBER_1" localSheetId="39">'x-318'!$B$13</definedName>
    <definedName name="TABLE_SECTION_NUMBER_1" localSheetId="40">'x-319'!$B$13</definedName>
    <definedName name="TABLE_SECTION_NUMBER_1" localSheetId="41">'x-320'!$B$13</definedName>
    <definedName name="TABLE_SECTION_NUMBER_1" localSheetId="42">'x-321'!$B$13</definedName>
    <definedName name="TABLE_SECTION_NUMBER_1" localSheetId="43">'x-322'!$B$13</definedName>
    <definedName name="TABLE_SECTION_NUMBER_1" localSheetId="44">'x-323'!$B$13</definedName>
    <definedName name="TABLE_SECTION_NUMBER_1" localSheetId="45">'x-324'!$B$13</definedName>
    <definedName name="TABLE_SECTION_NUMBER_1" localSheetId="46">'x-325'!$B$13</definedName>
    <definedName name="TABLE_SECTION_NUMBER_1" localSheetId="47">'x-326'!$B$13</definedName>
    <definedName name="TABLE_SECTION_NUMBER_1" localSheetId="48">'x-327'!$B$13</definedName>
    <definedName name="TABLE_SECTION_NUMBER_1" localSheetId="49">'x-328'!$B$13</definedName>
    <definedName name="TABLE_SECTION_NUMBER_1" localSheetId="50">'x-401'!$B$13</definedName>
    <definedName name="TABLE_SECTION_NUMBER_1" localSheetId="51">'x-402'!$B$13</definedName>
    <definedName name="TABLE_SECTION_NUMBER_1" localSheetId="52">'x-403'!$B$13</definedName>
    <definedName name="TABLE_SECTION_NUMBER_1" localSheetId="53">'x-404'!$B$13</definedName>
    <definedName name="TABLE_SECTION_NUMBER_1" localSheetId="54">'x-405'!$B$13</definedName>
    <definedName name="TABLE_SECTION_NUMBER_1" localSheetId="55">'x-406'!$B$13</definedName>
    <definedName name="TABLE_SECTION_NUMBER_1" localSheetId="56">'x-407'!$B$13</definedName>
    <definedName name="TABLE_SECTION_NUMBER_1" localSheetId="57">'x-501'!$B$13</definedName>
    <definedName name="TABLE_SECTION_NUMBER_1" localSheetId="58">'x-502'!$B$13</definedName>
    <definedName name="TABLE_SECTION_NUMBER_1" localSheetId="59">'x-503'!$B$13</definedName>
    <definedName name="TABLE_SECTION_NUMBER_1" localSheetId="60">'x-504'!$B$13</definedName>
    <definedName name="TABLE_SECTION_NUMBER_1" localSheetId="61">'x-505'!$B$13</definedName>
    <definedName name="TABLE_SECTION_NUMBER_1" localSheetId="62">'x-506'!$B$13</definedName>
    <definedName name="TABLE_SECTION_NUMBER_1" localSheetId="63">'x-603'!$B$13</definedName>
    <definedName name="TABLE_SECTION_NUMBER_1" localSheetId="64">'x-604'!$B$13</definedName>
    <definedName name="TABLE_SECTION_NUMBER_1" localSheetId="65">'x-605'!$B$13</definedName>
    <definedName name="TABLE_SECTION_NUMBER_1" localSheetId="66">'x-606'!$B$13</definedName>
    <definedName name="TABLE_SECTION_NUMBER_1" localSheetId="67">'x-607'!$B$13</definedName>
    <definedName name="TABLE_SECTION_NUMBER_1" localSheetId="68">'x-608'!$B$13</definedName>
    <definedName name="TABLE_SECTION_NUMBER_1" localSheetId="69">'x-609'!$B$13</definedName>
    <definedName name="TABLE_SECTION_NUMBER_1" localSheetId="70">'x-610'!$B$13</definedName>
    <definedName name="TABLE_SECTION_NUMBER_1" localSheetId="71">'x-611'!$B$13</definedName>
    <definedName name="TABLE_SECTION_NUMBER_1" localSheetId="72">'x-612'!$B$13</definedName>
    <definedName name="TABLE_SECTION_NUMBER_1" localSheetId="73">'x-613'!$B$13</definedName>
    <definedName name="TABLE_SECTION_NUMBER_1" localSheetId="74">'x-614'!$B$13</definedName>
    <definedName name="TABLE_SECTION_NUMBER_1" localSheetId="75">'x-615'!$B$13</definedName>
    <definedName name="TABLE_SECTION_NUMBER_1" localSheetId="76">'x-616'!$B$13</definedName>
    <definedName name="TABLE_SECTION_NUMBER_1" localSheetId="77">'x-617'!$B$13</definedName>
    <definedName name="TABLE_SECTION_NUMBER_1" localSheetId="78">'x-618'!$B$13</definedName>
    <definedName name="TABLE_SECTION_NUMBER_1" localSheetId="79">'x-619'!$B$13</definedName>
    <definedName name="TABLE_SECTION_NUMBER_1" localSheetId="80">'x-620'!$B$13</definedName>
    <definedName name="TABLE_SECTION_NUMBER_1" localSheetId="81">'x-621'!$B$13</definedName>
    <definedName name="TABLE_SECTION_NUMBER_1" localSheetId="82">'x-622'!$B$13</definedName>
    <definedName name="TABLE_SECTION_NUMBER_1" localSheetId="83">'x-623'!$B$13</definedName>
    <definedName name="TABLE_SECTION_NUMBER_1" localSheetId="84">'x-624'!$B$13</definedName>
    <definedName name="TABLE_SECTION_NUMBER_1" localSheetId="85">'x-625'!$B$13</definedName>
    <definedName name="TABLE_SECTION_NUMBER_1" localSheetId="86">'x-626'!$B$13</definedName>
    <definedName name="TABLE_SECTION_NUMBER_1" localSheetId="87">'x-627'!$B$13</definedName>
    <definedName name="TABLE_SECTION_NUMBER_1" localSheetId="88">'x-701'!$B$13</definedName>
    <definedName name="TABLE_SECTION_NUMBER_1" localSheetId="89">'x-702'!$B$13</definedName>
    <definedName name="TABLE_SECTION_NUMBER_1" localSheetId="90">'x-802'!$B$13</definedName>
    <definedName name="TABLE_SECTION_NUMBER_1" localSheetId="91">'x-template'!$B$13</definedName>
    <definedName name="TABLE_SECTION_NUMBER_2" localSheetId="90">'x-802'!$G$13</definedName>
    <definedName name="TABLE_SECTION_NUMBER_3" localSheetId="90">'x-802'!$P$13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'x-220'!$B$14</definedName>
    <definedName name="TABLE_SERIES_NUMBER_1" localSheetId="21">'x-221'!$B$14</definedName>
    <definedName name="TABLE_SERIES_NUMBER_1" localSheetId="22">'x-301'!$B$14</definedName>
    <definedName name="TABLE_SERIES_NUMBER_1" localSheetId="23">'x-302'!$B$14</definedName>
    <definedName name="TABLE_SERIES_NUMBER_1" localSheetId="24">'x-303'!$B$14</definedName>
    <definedName name="TABLE_SERIES_NUMBER_1" localSheetId="25">'x-304'!$B$14</definedName>
    <definedName name="TABLE_SERIES_NUMBER_1" localSheetId="26">'x-305'!$B$14</definedName>
    <definedName name="TABLE_SERIES_NUMBER_1" localSheetId="27">'x-306'!$B$14</definedName>
    <definedName name="TABLE_SERIES_NUMBER_1" localSheetId="28">'x-307'!$B$14</definedName>
    <definedName name="TABLE_SERIES_NUMBER_1" localSheetId="29">'x-308'!$B$14</definedName>
    <definedName name="TABLE_SERIES_NUMBER_1" localSheetId="30">'x-309'!$B$14</definedName>
    <definedName name="TABLE_SERIES_NUMBER_1" localSheetId="31">'x-310'!$B$14</definedName>
    <definedName name="TABLE_SERIES_NUMBER_1" localSheetId="32">'x-311'!$B$14</definedName>
    <definedName name="TABLE_SERIES_NUMBER_1" localSheetId="33">'x-312'!$B$14</definedName>
    <definedName name="TABLE_SERIES_NUMBER_1" localSheetId="34">'x-313'!$B$14</definedName>
    <definedName name="TABLE_SERIES_NUMBER_1" localSheetId="35">'x-314'!$B$14</definedName>
    <definedName name="TABLE_SERIES_NUMBER_1" localSheetId="36">'x-315'!$B$14</definedName>
    <definedName name="TABLE_SERIES_NUMBER_1" localSheetId="37">'x-316'!$B$14</definedName>
    <definedName name="TABLE_SERIES_NUMBER_1" localSheetId="38">'x-317'!$B$14</definedName>
    <definedName name="TABLE_SERIES_NUMBER_1" localSheetId="39">'x-318'!$B$14</definedName>
    <definedName name="TABLE_SERIES_NUMBER_1" localSheetId="40">'x-319'!$B$14</definedName>
    <definedName name="TABLE_SERIES_NUMBER_1" localSheetId="41">'x-320'!$B$14</definedName>
    <definedName name="TABLE_SERIES_NUMBER_1" localSheetId="42">'x-321'!$B$14</definedName>
    <definedName name="TABLE_SERIES_NUMBER_1" localSheetId="43">'x-322'!$B$14</definedName>
    <definedName name="TABLE_SERIES_NUMBER_1" localSheetId="44">'x-323'!$B$14</definedName>
    <definedName name="TABLE_SERIES_NUMBER_1" localSheetId="45">'x-324'!$B$14</definedName>
    <definedName name="TABLE_SERIES_NUMBER_1" localSheetId="46">'x-325'!$B$14</definedName>
    <definedName name="TABLE_SERIES_NUMBER_1" localSheetId="47">'x-326'!$B$14</definedName>
    <definedName name="TABLE_SERIES_NUMBER_1" localSheetId="48">'x-327'!$B$14</definedName>
    <definedName name="TABLE_SERIES_NUMBER_1" localSheetId="49">'x-328'!$B$14</definedName>
    <definedName name="TABLE_SERIES_NUMBER_1" localSheetId="50">'x-401'!$B$14</definedName>
    <definedName name="TABLE_SERIES_NUMBER_1" localSheetId="51">'x-402'!$B$14</definedName>
    <definedName name="TABLE_SERIES_NUMBER_1" localSheetId="52">'x-403'!$B$14</definedName>
    <definedName name="TABLE_SERIES_NUMBER_1" localSheetId="53">'x-404'!$B$14</definedName>
    <definedName name="TABLE_SERIES_NUMBER_1" localSheetId="54">'x-405'!$B$14</definedName>
    <definedName name="TABLE_SERIES_NUMBER_1" localSheetId="55">'x-406'!$B$14</definedName>
    <definedName name="TABLE_SERIES_NUMBER_1" localSheetId="56">'x-407'!$B$14</definedName>
    <definedName name="TABLE_SERIES_NUMBER_1" localSheetId="57">'x-501'!$B$14</definedName>
    <definedName name="TABLE_SERIES_NUMBER_1" localSheetId="58">'x-502'!$B$14</definedName>
    <definedName name="TABLE_SERIES_NUMBER_1" localSheetId="59">'x-503'!$B$14</definedName>
    <definedName name="TABLE_SERIES_NUMBER_1" localSheetId="60">'x-504'!$B$14</definedName>
    <definedName name="TABLE_SERIES_NUMBER_1" localSheetId="61">'x-505'!$B$14</definedName>
    <definedName name="TABLE_SERIES_NUMBER_1" localSheetId="62">'x-506'!$B$14</definedName>
    <definedName name="TABLE_SERIES_NUMBER_1" localSheetId="63">'x-603'!$B$14</definedName>
    <definedName name="TABLE_SERIES_NUMBER_1" localSheetId="64">'x-604'!$B$14</definedName>
    <definedName name="TABLE_SERIES_NUMBER_1" localSheetId="65">'x-605'!$B$14</definedName>
    <definedName name="TABLE_SERIES_NUMBER_1" localSheetId="66">'x-606'!$B$14</definedName>
    <definedName name="TABLE_SERIES_NUMBER_1" localSheetId="67">'x-607'!$B$14</definedName>
    <definedName name="TABLE_SERIES_NUMBER_1" localSheetId="68">'x-608'!$B$14</definedName>
    <definedName name="TABLE_SERIES_NUMBER_1" localSheetId="69">'x-609'!$B$14</definedName>
    <definedName name="TABLE_SERIES_NUMBER_1" localSheetId="70">'x-610'!$B$14</definedName>
    <definedName name="TABLE_SERIES_NUMBER_1" localSheetId="71">'x-611'!$B$14</definedName>
    <definedName name="TABLE_SERIES_NUMBER_1" localSheetId="72">'x-612'!$B$14</definedName>
    <definedName name="TABLE_SERIES_NUMBER_1" localSheetId="73">'x-613'!$B$14</definedName>
    <definedName name="TABLE_SERIES_NUMBER_1" localSheetId="74">'x-614'!$B$14</definedName>
    <definedName name="TABLE_SERIES_NUMBER_1" localSheetId="75">'x-615'!$B$14</definedName>
    <definedName name="TABLE_SERIES_NUMBER_1" localSheetId="76">'x-616'!$B$14</definedName>
    <definedName name="TABLE_SERIES_NUMBER_1" localSheetId="77">'x-617'!$B$14</definedName>
    <definedName name="TABLE_SERIES_NUMBER_1" localSheetId="78">'x-618'!$B$14</definedName>
    <definedName name="TABLE_SERIES_NUMBER_1" localSheetId="79">'x-619'!$B$14</definedName>
    <definedName name="TABLE_SERIES_NUMBER_1" localSheetId="80">'x-620'!$B$14</definedName>
    <definedName name="TABLE_SERIES_NUMBER_1" localSheetId="81">'x-621'!$B$14</definedName>
    <definedName name="TABLE_SERIES_NUMBER_1" localSheetId="82">'x-622'!$B$14</definedName>
    <definedName name="TABLE_SERIES_NUMBER_1" localSheetId="83">'x-623'!$B$14</definedName>
    <definedName name="TABLE_SERIES_NUMBER_1" localSheetId="84">'x-624'!$B$14</definedName>
    <definedName name="TABLE_SERIES_NUMBER_1" localSheetId="85">'x-625'!$B$14</definedName>
    <definedName name="TABLE_SERIES_NUMBER_1" localSheetId="86">'x-626'!$B$14</definedName>
    <definedName name="TABLE_SERIES_NUMBER_1" localSheetId="87">'x-627'!$B$14</definedName>
    <definedName name="TABLE_SERIES_NUMBER_1" localSheetId="88">'x-701'!$B$14</definedName>
    <definedName name="TABLE_SERIES_NUMBER_1" localSheetId="89">'x-702'!$B$14</definedName>
    <definedName name="TABLE_SERIES_NUMBER_1" localSheetId="90">'x-802'!$B$14</definedName>
    <definedName name="TABLE_SERIES_NUMBER_1" localSheetId="91">'x-template'!$B$14</definedName>
    <definedName name="TABLE_SERIES_NUMBER_2" localSheetId="90">'x-802'!$G$14</definedName>
    <definedName name="TABLE_SERIES_NUMBER_3" localSheetId="90">'x-802'!$P$14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4" i="9" l="1"/>
  <c r="A95" i="9"/>
  <c r="A90" i="9"/>
  <c r="A88" i="9"/>
  <c r="A86" i="9"/>
  <c r="A93" i="9" l="1"/>
  <c r="A92" i="9"/>
  <c r="A91" i="9"/>
  <c r="A89" i="9"/>
  <c r="A87"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B23" i="101"/>
  <c r="A23" i="101"/>
  <c r="B3" i="101"/>
  <c r="B23" i="100"/>
  <c r="A23" i="100"/>
  <c r="B3" i="100"/>
  <c r="B23" i="99"/>
  <c r="A23" i="99"/>
  <c r="B3" i="99"/>
  <c r="B23" i="98"/>
  <c r="A23" i="98"/>
  <c r="B3" i="98"/>
  <c r="B23" i="97"/>
  <c r="A23" i="97"/>
  <c r="B3" i="97"/>
  <c r="B23" i="96"/>
  <c r="A23" i="96"/>
  <c r="B3" i="96"/>
  <c r="B23" i="95"/>
  <c r="A23" i="95"/>
  <c r="B3" i="95"/>
  <c r="B23" i="94"/>
  <c r="A23" i="94"/>
  <c r="B3" i="94"/>
  <c r="B23" i="93"/>
  <c r="A23" i="93"/>
  <c r="B3" i="93"/>
  <c r="B23" i="92"/>
  <c r="A23" i="92"/>
  <c r="B3" i="92"/>
  <c r="B23" i="91"/>
  <c r="A23" i="91"/>
  <c r="B3" i="91"/>
  <c r="B23" i="90"/>
  <c r="A23" i="90"/>
  <c r="B3" i="90"/>
  <c r="B23" i="89"/>
  <c r="A23" i="89"/>
  <c r="B3" i="89"/>
  <c r="B23" i="88"/>
  <c r="A23" i="88"/>
  <c r="B3" i="88"/>
  <c r="B23" i="87"/>
  <c r="A23" i="87"/>
  <c r="B3" i="87"/>
  <c r="B23" i="86"/>
  <c r="A23" i="86"/>
  <c r="B3" i="86"/>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95" l="1"/>
  <c r="B2" i="84"/>
  <c r="B2" i="73"/>
  <c r="B2" i="62"/>
  <c r="B2" i="51"/>
  <c r="B2" i="40"/>
  <c r="B2" i="29"/>
  <c r="B2" i="18"/>
  <c r="B2" i="44"/>
  <c r="B2" i="22"/>
  <c r="B2" i="49"/>
  <c r="B2" i="27"/>
  <c r="B2" i="16"/>
  <c r="B2" i="87"/>
  <c r="B2" i="76"/>
  <c r="B2" i="81"/>
  <c r="B2" i="70"/>
  <c r="B2" i="59"/>
  <c r="B2" i="37"/>
  <c r="B2" i="53"/>
  <c r="B2" i="91"/>
  <c r="B2" i="25"/>
  <c r="B2" i="63"/>
  <c r="B2" i="90"/>
  <c r="B2" i="57"/>
  <c r="B2" i="35"/>
  <c r="B2" i="24"/>
  <c r="B2" i="88"/>
  <c r="B2" i="93"/>
  <c r="B2" i="82"/>
  <c r="B2" i="71"/>
  <c r="B2" i="60"/>
  <c r="B2" i="38"/>
  <c r="B2" i="54"/>
  <c r="B2" i="32"/>
  <c r="B2" i="97"/>
  <c r="B2" i="42"/>
  <c r="B2" i="20"/>
  <c r="B2" i="52"/>
  <c r="B2" i="30"/>
  <c r="B2" i="19"/>
  <c r="B2" i="100"/>
  <c r="B2" i="89"/>
  <c r="B2" i="78"/>
  <c r="B2" i="67"/>
  <c r="B2" i="56"/>
  <c r="B2" i="45"/>
  <c r="B2" i="34"/>
  <c r="B2" i="23"/>
  <c r="B2" i="77"/>
  <c r="B2" i="33"/>
  <c r="B2" i="65"/>
  <c r="B2" i="43"/>
  <c r="B2" i="21"/>
  <c r="B2" i="48"/>
  <c r="B2" i="31"/>
  <c r="B2" i="36"/>
  <c r="B2" i="46"/>
  <c r="B2" i="94"/>
  <c r="B2" i="83"/>
  <c r="B2" i="72"/>
  <c r="B2" i="61"/>
  <c r="B2" i="50"/>
  <c r="B2" i="39"/>
  <c r="B2" i="28"/>
  <c r="B2" i="17"/>
  <c r="B2" i="99"/>
  <c r="B2" i="66"/>
  <c r="B2" i="55"/>
  <c r="B2" i="80"/>
  <c r="B2" i="69"/>
  <c r="B2" i="58"/>
  <c r="B2" i="47"/>
  <c r="B2" i="96"/>
  <c r="B2" i="85"/>
  <c r="B2" i="74"/>
  <c r="B2" i="79"/>
  <c r="B2" i="41"/>
  <c r="B2" i="101"/>
  <c r="B2" i="68"/>
  <c r="B2" i="98"/>
  <c r="B2" i="92"/>
  <c r="B2" i="26"/>
  <c r="B2" i="86"/>
  <c r="B2" i="75"/>
  <c r="B2" i="64"/>
  <c r="B2" i="14"/>
  <c r="B2" i="5"/>
  <c r="B2" i="9" l="1"/>
  <c r="B2" i="10"/>
  <c r="B2" i="7"/>
</calcChain>
</file>

<file path=xl/sharedStrings.xml><?xml version="1.0" encoding="utf-8"?>
<sst xmlns="http://schemas.openxmlformats.org/spreadsheetml/2006/main" count="3871" uniqueCount="445">
  <si>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</si>
  <si>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</si>
  <si>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</si>
  <si>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</si>
  <si>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</si>
  <si>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</si>
  <si>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</si>
  <si>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</si>
  <si>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</si>
  <si>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</si>
  <si>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</si>
  <si>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</si>
  <si>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</si>
  <si>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</si>
  <si>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</si>
  <si>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</si>
  <si>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</si>
  <si>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</si>
  <si>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</si>
  <si>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</si>
  <si>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</si>
  <si>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</si>
  <si>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</si>
  <si>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</si>
  <si>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</si>
  <si>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</si>
  <si>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</si>
  <si>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</si>
  <si>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</si>
  <si>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</si>
  <si>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</si>
  <si>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Fire_E</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</si>
  <si>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</si>
  <si>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</si>
  <si>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</si>
  <si>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</si>
  <si>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2018</t>
  </si>
  <si>
    <t>Provides the following new factor tables:</t>
  </si>
  <si>
    <t>Provides the following revised factors:</t>
  </si>
  <si>
    <t>Confirms that the following factor table is no longer required by Home Office:</t>
  </si>
  <si>
    <t>Factors still to follow:</t>
  </si>
  <si>
    <t>Methodology changes:</t>
  </si>
  <si>
    <t>Date modified:</t>
  </si>
  <si>
    <t>Version 2023-01</t>
  </si>
  <si>
    <t>Provides the following updated factor tables:</t>
  </si>
  <si>
    <t>x-201 to x-215, x-301 to x-328</t>
  </si>
  <si>
    <t>Date Modified:</t>
  </si>
  <si>
    <t xml:space="preserve">Version 2023-02 </t>
  </si>
  <si>
    <t>x-220, x-221, x-401 to x-407</t>
  </si>
  <si>
    <t>Withdrawn factor tables:</t>
  </si>
  <si>
    <t>x-216 to x-219 removed (final salary transfer in factors)</t>
  </si>
  <si>
    <t>Version 2023-03</t>
  </si>
  <si>
    <t>x-501 to x-504,
x-603 to x-627</t>
  </si>
  <si>
    <t>Version 2023-04</t>
  </si>
  <si>
    <t>x-701 to x-702</t>
  </si>
  <si>
    <t>x-703 to x-704 (Purchase of Increased benefits - 2006 scheme), x-801 (CPD factors)</t>
  </si>
  <si>
    <t>Version 2025-01</t>
  </si>
  <si>
    <t>x-506, x-801</t>
  </si>
  <si>
    <t>x-622, x-623, x-624, x-625, x-626, x-627</t>
  </si>
  <si>
    <t>Other changes:</t>
  </si>
  <si>
    <t>The key assumptions underlying the factors have been added on a separate tab called "Assumptions".</t>
  </si>
  <si>
    <t>x-201 to x-215, x-301</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</si>
  <si>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</si>
  <si>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</si>
  <si>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</si>
  <si>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</si>
  <si>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</si>
  <si>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</si>
  <si>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</si>
  <si>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</si>
  <si>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</si>
  <si>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</si>
  <si>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</si>
  <si>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</si>
  <si>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</si>
  <si>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</si>
  <si>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</si>
  <si>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</si>
  <si>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</si>
  <si>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</si>
  <si>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</si>
  <si>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</si>
  <si>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</si>
  <si>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</si>
  <si>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</si>
  <si>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</si>
  <si>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</si>
  <si>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</si>
  <si>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</si>
  <si>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109% of S3NMA_M</t>
  </si>
  <si>
    <t>Female pensioners</t>
  </si>
  <si>
    <t>109% of S3NFA_M</t>
  </si>
  <si>
    <t>Male pensioners (ill-health)</t>
  </si>
  <si>
    <t>N/A</t>
  </si>
  <si>
    <t>Female pensioners (ill-health)</t>
  </si>
  <si>
    <t>Male dependants</t>
  </si>
  <si>
    <t>Female dependants</t>
  </si>
  <si>
    <t>99% of S3DFA</t>
  </si>
  <si>
    <t>Future mortality improvements</t>
  </si>
  <si>
    <t>Based on ONS 2022 principal UK population projections</t>
  </si>
  <si>
    <t>Based on ONS 2020 principal UK population projections</t>
  </si>
  <si>
    <t>Year of use</t>
  </si>
  <si>
    <t>Proportion of male and female members for unisex factors</t>
  </si>
  <si>
    <t xml:space="preserve">Members: 95% male, 5% female
Dependants: 5% male, 95% female. </t>
  </si>
  <si>
    <t>Expense loading</t>
  </si>
  <si>
    <t>Allowance for short-term dependants’ pensions</t>
  </si>
  <si>
    <t>Deferred Normal pension age in the 2015 scheme</t>
  </si>
  <si>
    <t>In line with HMT valuation directions</t>
  </si>
  <si>
    <t>Proportion partnered at retirement</t>
  </si>
  <si>
    <t>Generally in line with 2020 valuation assumptions: 75% of member’s assumed married at retirement (80% assumed partnered).
100% for options where the member can purchase additional dependant benefits</t>
  </si>
  <si>
    <t>Age difference between member and partner</t>
  </si>
  <si>
    <t>Male: 3 years older than partner
Female: 3 years younger than partner</t>
  </si>
  <si>
    <t>Rates of ill-health retirement</t>
  </si>
  <si>
    <t>in line with 2020 valuation assumptions</t>
  </si>
  <si>
    <t>Mortality before retirement</t>
  </si>
  <si>
    <t>Rates of leaving service</t>
  </si>
  <si>
    <t>Retirement ages</t>
  </si>
  <si>
    <t>All retirements from active service 
assumed to take place at normal 
pension age. 
All retirements from deferred 
assumed to take place at deferred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</si>
  <si>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</si>
  <si>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</si>
  <si>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</si>
  <si>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</si>
  <si>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</si>
  <si>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</si>
  <si>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</si>
  <si>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</si>
  <si>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</si>
  <si>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</si>
  <si>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</si>
  <si>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</si>
  <si>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</si>
  <si>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</si>
  <si>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</si>
  <si>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</si>
  <si>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</si>
  <si>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</si>
  <si>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</si>
  <si>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CETV</t>
  </si>
  <si>
    <t>Transfer value factors for deferred benefits payable from 60</t>
  </si>
  <si>
    <t>Male</t>
  </si>
  <si>
    <t>Age last birthday at relevant date</t>
  </si>
  <si>
    <t>x</t>
  </si>
  <si>
    <t>x-201</t>
  </si>
  <si>
    <t>A1</t>
  </si>
  <si>
    <t>Issued</t>
  </si>
  <si>
    <t>Female</t>
  </si>
  <si>
    <t>x-202</t>
  </si>
  <si>
    <t>A2</t>
  </si>
  <si>
    <t>Transfer value factors for deferred benefits payable from 65</t>
  </si>
  <si>
    <t>x-203</t>
  </si>
  <si>
    <t>Transfer value factors for deferred benefits payable from 65  (Females age below 60)</t>
  </si>
  <si>
    <t>x-204</t>
  </si>
  <si>
    <t>Transfer value factors for deferred benefits payable from 65 (Females age 60 and above)</t>
  </si>
  <si>
    <t>x-205</t>
  </si>
  <si>
    <t>A3</t>
  </si>
  <si>
    <t>x-206</t>
  </si>
  <si>
    <t>B1</t>
  </si>
  <si>
    <t>x-207</t>
  </si>
  <si>
    <t>B2</t>
  </si>
  <si>
    <t>CETV factors for deferred benefits payable from 65</t>
  </si>
  <si>
    <t>x-208</t>
  </si>
  <si>
    <t>x-209</t>
  </si>
  <si>
    <t>CETV factors for deferred benefits payable from 66</t>
  </si>
  <si>
    <t>x-210</t>
  </si>
  <si>
    <t>x-211</t>
  </si>
  <si>
    <t>CETV factors for deferred benefits payable from 67</t>
  </si>
  <si>
    <t>x-212</t>
  </si>
  <si>
    <t>x-213</t>
  </si>
  <si>
    <t>CETV factors for deferred benefits payable from 68</t>
  </si>
  <si>
    <t>x-214</t>
  </si>
  <si>
    <t>x-215</t>
  </si>
  <si>
    <t>TV In (non-club)</t>
  </si>
  <si>
    <t>Factors for non-club transfers - in based on NPA60</t>
  </si>
  <si>
    <t>x-220</t>
  </si>
  <si>
    <t>Table NM60</t>
  </si>
  <si>
    <t>x-221</t>
  </si>
  <si>
    <t>Table NF60</t>
  </si>
  <si>
    <t>Pensioner Cash Equivalent</t>
  </si>
  <si>
    <t>Pensioner cash equivalent factors for divorce purposes - retirement not on grounds of ill health</t>
  </si>
  <si>
    <t>x-301</t>
  </si>
  <si>
    <t>F1</t>
  </si>
  <si>
    <t>x-302</t>
  </si>
  <si>
    <t>F2</t>
  </si>
  <si>
    <t>Pensioner cash equivalent factors for divorce purposes - retirement on grounds of ill health</t>
  </si>
  <si>
    <t>x-303</t>
  </si>
  <si>
    <t>G1</t>
  </si>
  <si>
    <t>x-304</t>
  </si>
  <si>
    <t>G2</t>
  </si>
  <si>
    <t>x-305</t>
  </si>
  <si>
    <t>x-306</t>
  </si>
  <si>
    <t>x-307</t>
  </si>
  <si>
    <t>x-308</t>
  </si>
  <si>
    <t>x-309</t>
  </si>
  <si>
    <t>x-310</t>
  </si>
  <si>
    <t>x-311</t>
  </si>
  <si>
    <t>x-312</t>
  </si>
  <si>
    <t>Pension Credit</t>
  </si>
  <si>
    <t>Factors for calculating the pension credit</t>
  </si>
  <si>
    <t>Male and Female</t>
  </si>
  <si>
    <t>x-313</t>
  </si>
  <si>
    <t>J</t>
  </si>
  <si>
    <t>x-314</t>
  </si>
  <si>
    <t>Factors for calculating the pension credit (special members)</t>
  </si>
  <si>
    <t>x-315</t>
  </si>
  <si>
    <t>J1</t>
  </si>
  <si>
    <t>Factors for calculating pension credit - Females</t>
  </si>
  <si>
    <t>x-316</t>
  </si>
  <si>
    <t>C1</t>
  </si>
  <si>
    <t>Factors for calculating pension credit - Males</t>
  </si>
  <si>
    <t>x-317</t>
  </si>
  <si>
    <t>C2</t>
  </si>
  <si>
    <t>Pension Debit</t>
  </si>
  <si>
    <t>Reduction to pension debit on retirement before age 60 - Adjustment to pension</t>
  </si>
  <si>
    <t>Unisex</t>
  </si>
  <si>
    <t>Age of the member when benefits come into payment</t>
  </si>
  <si>
    <t>x-318</t>
  </si>
  <si>
    <t>L1</t>
  </si>
  <si>
    <t>Increase to pension debit on retirement after age 60 - Adjustment to pension</t>
  </si>
  <si>
    <t>x-319</t>
  </si>
  <si>
    <t>L2</t>
  </si>
  <si>
    <t>Reduction to pension debit on ill health retirement - Adjustment to pension</t>
  </si>
  <si>
    <t>x-320</t>
  </si>
  <si>
    <t>M1</t>
  </si>
  <si>
    <t>Reduction to pension debit on retirement before age 65</t>
  </si>
  <si>
    <t>Age of the member in years and complete months when benefits come into payment</t>
  </si>
  <si>
    <t>x-321</t>
  </si>
  <si>
    <t>Reduction to pension debit on retirement before age 60 (special members)</t>
  </si>
  <si>
    <t>x-322</t>
  </si>
  <si>
    <t>L1S</t>
  </si>
  <si>
    <t>Increase to pension debit on retirement after age 65</t>
  </si>
  <si>
    <t>x-323</t>
  </si>
  <si>
    <t>Increase to pension debit on retirement after age 60 (special members)</t>
  </si>
  <si>
    <t>x-324</t>
  </si>
  <si>
    <t>L2S</t>
  </si>
  <si>
    <t>Reduction to pension debit on ill health retirement</t>
  </si>
  <si>
    <t>x-325</t>
  </si>
  <si>
    <t>Reduction to pension debit on ill health retirement (special members)</t>
  </si>
  <si>
    <t>x-326</t>
  </si>
  <si>
    <t>M1S</t>
  </si>
  <si>
    <t>Early payment reduction - males and females (normal health)</t>
  </si>
  <si>
    <t xml:space="preserve">Years until DPA at date of retirement </t>
  </si>
  <si>
    <t>x-327</t>
  </si>
  <si>
    <t>D</t>
  </si>
  <si>
    <t>Early payment reduction - males and females (ill-health)</t>
  </si>
  <si>
    <t>x-328</t>
  </si>
  <si>
    <t>E</t>
  </si>
  <si>
    <t>ERF</t>
  </si>
  <si>
    <t>Early retirement factors for members retiring without entitlement to immediate benefits but with deferred benefits payable from 65</t>
  </si>
  <si>
    <t>x-401</t>
  </si>
  <si>
    <t>Table on page 4</t>
  </si>
  <si>
    <t>Early payment reduction factors for members retiring from active service – 2015 Scheme</t>
  </si>
  <si>
    <t>Years/Months</t>
  </si>
  <si>
    <t>x-402</t>
  </si>
  <si>
    <t>Table in paragraph 2.1</t>
  </si>
  <si>
    <t>Early payment reduction factors for members retiring from deferred status – 2015 Scheme</t>
  </si>
  <si>
    <t>X-403</t>
  </si>
  <si>
    <t>Table in paragraph 2.6</t>
  </si>
  <si>
    <t>LRF</t>
  </si>
  <si>
    <t>Age addition percentage factors for members retiring from active service – 2015 scheme (active member account)</t>
  </si>
  <si>
    <t>Age at start of Scheme Year (years/months)</t>
  </si>
  <si>
    <t>x-404</t>
  </si>
  <si>
    <t>First table in paragraph 2.1</t>
  </si>
  <si>
    <t>Age addition percentage factors for members retiring from active service –2015 scheme (added pension account)</t>
  </si>
  <si>
    <t>Age at start of scheme year (years/months)</t>
  </si>
  <si>
    <t>x-405</t>
  </si>
  <si>
    <t>Second table in paragraph 2.1</t>
  </si>
  <si>
    <t>Assumed age addition percentage factors for members retiring from active service – 2015 scheme (active member account)</t>
  </si>
  <si>
    <t>Age (in complete years at the start of the Scheme Year or normal pension age if later)
Term in months between normal pension age (or start of Sceme Year if later) and date of leaving or retirement</t>
  </si>
  <si>
    <t>x-406</t>
  </si>
  <si>
    <t>First table in paragraph 2.3</t>
  </si>
  <si>
    <t>Assumed age addition percentage factors for members retiring from active service – 2015 scheme (added pension account)</t>
  </si>
  <si>
    <t>x-407</t>
  </si>
  <si>
    <t>Second table in paragraph 2.3</t>
  </si>
  <si>
    <t>1992/2006</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</si>
  <si>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</si>
  <si>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</si>
  <si>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</si>
  <si>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</si>
  <si>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</si>
  <si>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</si>
  <si>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</si>
  <si>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</si>
  <si>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</si>
  <si>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</si>
  <si>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</si>
  <si>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</si>
  <si>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Commutation</t>
  </si>
  <si>
    <t>Factors for commutation of pension to lump sum</t>
  </si>
  <si>
    <t>Age in years and completed months on day pension commences</t>
  </si>
  <si>
    <t>x-505</t>
  </si>
  <si>
    <t>1992, 2006</t>
  </si>
  <si>
    <t>Rule of thumb capitalisation factors for adult survivor pensions where there is a pre-2016 GMP entitlement." to "Rule of thumb capitalisation factors for adult survivor pensions where there is a GMP entitlement and the deceased member reached State Pension age before 6 April 2016</t>
  </si>
  <si>
    <t>x-506</t>
  </si>
  <si>
    <t>Table A3</t>
  </si>
  <si>
    <t>Scheme pays AA</t>
  </si>
  <si>
    <t xml:space="preserve">Factors for calculating annual allowance pension debit for members below age 60 </t>
  </si>
  <si>
    <t>Male &amp; Female</t>
  </si>
  <si>
    <t>Age last birthday at implemention date</t>
  </si>
  <si>
    <t>x-603</t>
  </si>
  <si>
    <t>Table A1</t>
  </si>
  <si>
    <t xml:space="preserve">Factors for calculating annual allowance pension debit for members aged 60 or above </t>
  </si>
  <si>
    <t>x-604</t>
  </si>
  <si>
    <t>Table A2</t>
  </si>
  <si>
    <t>Factor for calculating annual allowance debit for members below age 65</t>
  </si>
  <si>
    <t>x-605</t>
  </si>
  <si>
    <t>Factors for calculating annual allowance debit for members aged 65 or above</t>
  </si>
  <si>
    <t>x-606</t>
  </si>
  <si>
    <t xml:space="preserve">Scheme pays factors </t>
  </si>
  <si>
    <t>x-607</t>
  </si>
  <si>
    <t>x-608</t>
  </si>
  <si>
    <t>Age pensioner pension offset factors</t>
  </si>
  <si>
    <t>x-609</t>
  </si>
  <si>
    <t>Table C1</t>
  </si>
  <si>
    <t>Ill-health pensioner pension offset factors</t>
  </si>
  <si>
    <t>x-610</t>
  </si>
  <si>
    <t>Table D1</t>
  </si>
  <si>
    <t>Retirement timing factor - annual allowance pension debit on normal retirement before age 60</t>
  </si>
  <si>
    <t>x-611</t>
  </si>
  <si>
    <t>Table B1</t>
  </si>
  <si>
    <t>Retirement timing factor - annual allowance pension debit on normal retirement after age 60</t>
  </si>
  <si>
    <t>x-612</t>
  </si>
  <si>
    <t>Table B2</t>
  </si>
  <si>
    <t>Retirement timing factor - annual allowance pension debit on ill health retirement before age 60</t>
  </si>
  <si>
    <t>x-613</t>
  </si>
  <si>
    <t>Table C</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</si>
  <si>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</si>
  <si>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</si>
  <si>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</si>
  <si>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</si>
  <si>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</si>
  <si>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</si>
  <si>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</si>
  <si>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</si>
  <si>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</si>
  <si>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</si>
  <si>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</si>
  <si>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</si>
  <si>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</si>
  <si>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</si>
  <si>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</si>
  <si>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</si>
  <si>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</si>
  <si>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</si>
  <si>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Retirement timing factor - normal health retirement before deferred pension age - early payment reduction</t>
  </si>
  <si>
    <t>x-621</t>
  </si>
  <si>
    <t>Scheme pays LTA</t>
  </si>
  <si>
    <t>Factors for calculating Lifetime Allowance debit</t>
  </si>
  <si>
    <t>Age last birthday at retirement</t>
  </si>
  <si>
    <t>x-622</t>
  </si>
  <si>
    <t>Table D</t>
  </si>
  <si>
    <t>Withdrawn</t>
  </si>
  <si>
    <t>Factors for calculating Lifetime Allowance debit (retirement in ill health)</t>
  </si>
  <si>
    <t>x-623</t>
  </si>
  <si>
    <t>Table E</t>
  </si>
  <si>
    <t>Factors for calculating LTA debit</t>
  </si>
  <si>
    <t>x-624</t>
  </si>
  <si>
    <t>Factors for calculating LTA debit (retirement in ill health)</t>
  </si>
  <si>
    <t>x-625</t>
  </si>
  <si>
    <t>x-626</t>
  </si>
  <si>
    <t>Table A</t>
  </si>
  <si>
    <t>Factors for calculating LTA debit (ill health retirement)</t>
  </si>
  <si>
    <t>x-627</t>
  </si>
  <si>
    <t>Table B</t>
  </si>
  <si>
    <t>Added pension</t>
  </si>
  <si>
    <t>Added Pension Lump Sum and Periodic Contribution factors</t>
  </si>
  <si>
    <t>Age Last Birthday</t>
  </si>
  <si>
    <t>x-701</t>
  </si>
  <si>
    <t>Added pension revaluation factors</t>
  </si>
  <si>
    <t>Number of Complete Scheme Years before NRA</t>
  </si>
  <si>
    <t>x-702</t>
  </si>
  <si>
    <t>Conversion Factors</t>
  </si>
  <si>
    <t xml:space="preserve">Conversion Factors for Transferred-in Service Credits </t>
  </si>
  <si>
    <t>x-802A</t>
  </si>
  <si>
    <t>Under Review</t>
  </si>
  <si>
    <t>Conversion Factors for Added Years</t>
  </si>
  <si>
    <t>x-802B</t>
  </si>
  <si>
    <t>Conversion Factors for Additional Pension Benefits</t>
  </si>
  <si>
    <t>x-802C</t>
  </si>
  <si>
    <t>Data Item</t>
  </si>
  <si>
    <t>Factor Table Information</t>
  </si>
  <si>
    <t>Client</t>
  </si>
  <si>
    <t>Section Number</t>
  </si>
  <si>
    <t>Table Reference</t>
  </si>
  <si>
    <t>Related Factor Table Reference</t>
  </si>
  <si>
    <t>Assumption Set</t>
  </si>
  <si>
    <t>Age</t>
  </si>
  <si>
    <t>Gross pension of £1 per annum</t>
  </si>
  <si>
    <t xml:space="preserve">Surviving partner's pension of £1 per annum </t>
  </si>
  <si>
    <t>Deduction for NI modification of £1 pa</t>
  </si>
  <si>
    <t>Surviving partner's Pension of £1 pa</t>
  </si>
  <si>
    <t>Surviving partner's Pension of £1</t>
  </si>
  <si>
    <t>Gross Pension of £1 per annum</t>
  </si>
  <si>
    <t>Surviving Partner's Pension of £1 pa</t>
  </si>
  <si>
    <t>Gross pension of £1 pa</t>
  </si>
  <si>
    <t>Member's pension of £1 per annum</t>
  </si>
  <si>
    <t>Accrued P.I. below age 55</t>
  </si>
  <si>
    <t>Surviving partner's pension of £1 per annum</t>
  </si>
  <si>
    <t>Deduction for GMP of £1 per annum</t>
  </si>
  <si>
    <t>Deduction for NI modification of £1 per annum</t>
  </si>
  <si>
    <t>Pension of £1 per annum</t>
  </si>
  <si>
    <t>Survivor's Pension of £1 per annum</t>
  </si>
  <si>
    <t>Saving factor for GMP of £1 per annum</t>
  </si>
  <si>
    <t>Surviving Partner's pension of £1 per annum</t>
  </si>
  <si>
    <t>Pension of £1 per annum - Males</t>
  </si>
  <si>
    <t>Pension of £1 per annum - Females</t>
  </si>
  <si>
    <t>DPA 65</t>
  </si>
  <si>
    <t>DPA 66</t>
  </si>
  <si>
    <t>DPA 67</t>
  </si>
  <si>
    <t>DPA 68</t>
  </si>
  <si>
    <t>Months/Age</t>
  </si>
  <si>
    <t>Years Early</t>
  </si>
  <si>
    <t>Early payment reduction</t>
  </si>
  <si>
    <t>Age/Months</t>
  </si>
  <si>
    <t>Years/Months Early</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</si>
  <si>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</si>
  <si>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</si>
  <si>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</si>
  <si>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</si>
  <si>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</si>
  <si>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</si>
  <si>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Below 50</t>
  </si>
  <si>
    <t>Factor</t>
  </si>
  <si>
    <t>Value</t>
  </si>
  <si>
    <t>RTCF</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</si>
  <si>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</si>
  <si>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</si>
  <si>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</si>
  <si>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</si>
  <si>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</si>
  <si>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</si>
  <si>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</si>
  <si>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</si>
  <si>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</si>
  <si>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</si>
  <si>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</si>
  <si>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</si>
  <si>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</si>
  <si>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Lump Sum factor</t>
  </si>
  <si>
    <t>Revaluation Factor</t>
  </si>
  <si>
    <t>Males Conversion Factors</t>
  </si>
  <si>
    <t>Females Conversion Factors</t>
  </si>
  <si>
    <t>55 and under</t>
  </si>
  <si>
    <t>35 and under</t>
  </si>
  <si>
    <t>40-55 inclusive</t>
  </si>
  <si>
    <t>Version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</si>
</sst>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
    <numFmt numFmtId="165" formatCode="0.0%"/>
    <numFmt numFmtId="166" formatCode="_ * #,##0.00_ ;_ * \-#,##0.00_ ;_ * &quot;-&quot;??_ ;_ @_ "/>
    <numFmt numFmtId="167" formatCode="0.000_)"/>
  </numFmts>
  <fonts count="38"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
      <u/>
      <sz val="10"/>
      <color indexed="12"/>
      <name val="Arial"/>
      <family val="2"/>
    </font>
    <font>
      <sz val="10"/>
      <name val="Courier"/>
      <family val="3"/>
    </font>
    <font>
      <sz val="10"/>
      <name val="MS Sans Serif"/>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0">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xf numFmtId="0" fontId="7" fillId="0" borderId="0"/>
    <xf numFmtId="0" fontId="25" fillId="0" borderId="0" applyNumberFormat="0" applyFill="0" applyBorder="0" applyAlignment="0" applyProtection="0"/>
    <xf numFmtId="0" fontId="7" fillId="0" borderId="0"/>
    <xf numFmtId="166" fontId="7" fillId="0" borderId="0" applyFont="0" applyFill="0" applyBorder="0" applyAlignment="0" applyProtection="0"/>
    <xf numFmtId="0" fontId="35" fillId="0" borderId="0" applyNumberFormat="0" applyFill="0" applyBorder="0" applyAlignment="0" applyProtection="0">
      <alignment vertical="top"/>
      <protection locked="0"/>
    </xf>
    <xf numFmtId="0" fontId="37" fillId="0" borderId="0"/>
    <xf numFmtId="0" fontId="37" fillId="0" borderId="0"/>
    <xf numFmtId="167" fontId="36" fillId="0" borderId="0"/>
    <xf numFmtId="9" fontId="7" fillId="0" borderId="0" applyFont="0" applyFill="0" applyBorder="0" applyAlignment="0" applyProtection="0"/>
  </cellStyleXfs>
  <cellXfs count="64">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0" fillId="0" borderId="0" xfId="0" applyNumberForma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22" fontId="29" fillId="0" borderId="0" xfId="0" applyNumberFormat="1" applyFont="1" applyFill="1" applyAlignment="1"/>
    <xf numFmtId="14" fontId="29" fillId="0" borderId="0" xfId="0" applyNumberFormat="1" applyFont="1" applyFill="1" applyAlignment="1"/>
    <xf numFmtId="0" fontId="0" fillId="0" borderId="0" xfId="0" applyFill="1" applyAlignment="1">
      <alignment horizontal="centerContinuous"/>
    </xf>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0" fontId="33" fillId="0" borderId="0" xfId="0" applyFont="1" applyAlignment="1">
      <alignment horizontal="left" vertical="center" wrapText="1"/>
    </xf>
    <xf numFmtId="14" fontId="33" fillId="0" borderId="0" xfId="0" applyNumberFormat="1" applyFont="1" applyFill="1" applyAlignment="1"/>
  </cellXfs>
  <cellStyles count="40">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Comma 2" xfId="34" xr:uid="{446D7B37-6B08-422D-BC4F-6140934E532D}"/>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Hyperlink 2" xfId="35" xr:uid="{BEA2BCA5-CF05-426D-B77D-2DE587B7CE9C}"/>
    <cellStyle name="Hyperlink 3" xfId="32" xr:uid="{129C5D13-0D0E-4E31-B6C8-8E937C432CC4}"/>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rmal 11" xfId="36" xr:uid="{A7A08CB1-D6AB-4998-865E-2FB7E1ED40BF}"/>
    <cellStyle name="Normal 13" xfId="37" xr:uid="{03D21BDE-F90A-4730-A4C6-BA5F773E9DFE}"/>
    <cellStyle name="Normal 2" xfId="38" xr:uid="{085EC311-4FB1-4A0C-90DB-FF7CBD40C397}"/>
    <cellStyle name="Normal 2 2" xfId="33" xr:uid="{F5559694-204E-480A-920D-8D6383E115A7}"/>
    <cellStyle name="Normal 3" xfId="31" xr:uid="{E8372EC7-FAA3-4A44-AC79-93B77A11A96B}"/>
    <cellStyle name="Note" xfId="7" builtinId="10" hidden="1" customBuiltin="1"/>
    <cellStyle name="Output" xfId="16" builtinId="21" hidden="1"/>
    <cellStyle name="Per cent" xfId="5" builtinId="5" customBuiltin="1"/>
    <cellStyle name="Percent 2" xfId="39" xr:uid="{AFCD92F7-91DE-42FC-87D6-29BEEE2FDAA4}"/>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920">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8"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8"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919"/>
      <tableStyleElement type="headerRow" dxfId="918"/>
      <tableStyleElement type="totalRow" dxfId="917"/>
      <tableStyleElement type="firstColumn" dxfId="916"/>
      <tableStyleElement type="lastColumn" dxfId="915"/>
      <tableStyleElement type="firstRowStripe" dxfId="914"/>
    </tableStyle>
    <tableStyle name="factors_info_tables 2" pivot="0" count="7" xr9:uid="{D07AF5B1-258B-4EA7-ACB5-B76129A209A3}">
      <tableStyleElement type="wholeTable" dxfId="913"/>
      <tableStyleElement type="headerRow" dxfId="912"/>
      <tableStyleElement type="totalRow" dxfId="911"/>
      <tableStyleElement type="firstColumn" dxfId="910"/>
      <tableStyleElement type="lastColumn" dxfId="909"/>
      <tableStyleElement type="firstRowStripe" dxfId="908"/>
      <tableStyleElement type="secondRowStripe" dxfId="907"/>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906" dataDxfId="905">
  <autoFilter ref="A6:C36" xr:uid="{5867D1E3-03AB-4746-8B71-91C0E9F37CC6}"/>
  <tableColumns count="3">
    <tableColumn id="1" xr3:uid="{A0123B3F-DD51-4E80-AF96-8EE75733E5DE}" name="Assumptions underlying factors" dataDxfId="904"/>
    <tableColumn id="2" xr3:uid="{364EC9BF-E51C-4E91-BFDB-864F1F09D986}" name="2026 factor review set" dataDxfId="903"/>
    <tableColumn id="3" xr3:uid="{5BB598A0-04CA-466B-B3CD-3613DDBE97F5}" name="2023 factor review set" dataDxfId="902"/>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372F29C-8B23-493C-A50C-300ABD7DEDCF}" name="x_208_template_table_1" displayName="x_208_template_table_1" ref="A6:B21" totalsRowShown="0">
  <autoFilter ref="A6:B21" xr:uid="{C725761B-DC0A-4807-ABBB-1B10DF3821F0}">
    <filterColumn colId="0" hiddenButton="1"/>
    <filterColumn colId="1" hiddenButton="1"/>
  </autoFilter>
  <tableColumns count="2">
    <tableColumn id="1" xr3:uid="{33502890-12E4-4080-ACCD-1F6F0F0217D5}" name="Data Item" dataDxfId="869"/>
    <tableColumn id="2" xr3:uid="{8403162A-A4AF-45FD-93DB-A95B7435FE9F}" name="Factor Table Information" dataDxfId="868"/>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A1261FF-379B-40BD-B262-460A0498654F}" name="x_209_template_table_1" displayName="x_209_template_table_1" ref="A6:B21" totalsRowShown="0">
  <autoFilter ref="A6:B21" xr:uid="{C725761B-DC0A-4807-ABBB-1B10DF3821F0}">
    <filterColumn colId="0" hiddenButton="1"/>
    <filterColumn colId="1" hiddenButton="1"/>
  </autoFilter>
  <tableColumns count="2">
    <tableColumn id="1" xr3:uid="{07E6F8AD-1510-4B20-86AE-3E047C234D84}" name="Data Item" dataDxfId="867"/>
    <tableColumn id="2" xr3:uid="{CD50F3CE-AB36-474B-8935-9C953EF19ED0}" name="Factor Table Information" dataDxfId="866"/>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DF6E329-0476-46E8-BD66-1940E12A5BCB}" name="x_210_template_table_1" displayName="x_210_template_table_1" ref="A6:B21" totalsRowShown="0">
  <autoFilter ref="A6:B21" xr:uid="{C725761B-DC0A-4807-ABBB-1B10DF3821F0}">
    <filterColumn colId="0" hiddenButton="1"/>
    <filterColumn colId="1" hiddenButton="1"/>
  </autoFilter>
  <tableColumns count="2">
    <tableColumn id="1" xr3:uid="{304B0421-7A37-4D28-94DB-C9817290C96E}" name="Data Item" dataDxfId="865"/>
    <tableColumn id="2" xr3:uid="{E82365CF-9E61-483A-9242-8530799D617A}" name="Factor Table Information" dataDxfId="864"/>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7EE22FC-87D6-4CA5-97B6-CC35A477CA2B}" name="x_211_template_table_1" displayName="x_211_template_table_1" ref="A6:B21" totalsRowShown="0">
  <autoFilter ref="A6:B21" xr:uid="{C725761B-DC0A-4807-ABBB-1B10DF3821F0}">
    <filterColumn colId="0" hiddenButton="1"/>
    <filterColumn colId="1" hiddenButton="1"/>
  </autoFilter>
  <tableColumns count="2">
    <tableColumn id="1" xr3:uid="{B64E7845-E8F8-4140-997C-667FE6BC6679}" name="Data Item" dataDxfId="863"/>
    <tableColumn id="2" xr3:uid="{908E09E8-8479-4C38-8829-B75B8B83153E}" name="Factor Table Information" dataDxfId="862"/>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62EB7DC-2516-4411-9232-1122D8295E0B}" name="x_212_template_table_1" displayName="x_212_template_table_1" ref="A6:B21" totalsRowShown="0">
  <autoFilter ref="A6:B21" xr:uid="{C725761B-DC0A-4807-ABBB-1B10DF3821F0}">
    <filterColumn colId="0" hiddenButton="1"/>
    <filterColumn colId="1" hiddenButton="1"/>
  </autoFilter>
  <tableColumns count="2">
    <tableColumn id="1" xr3:uid="{D911625A-20C4-4A11-A1E3-AA128794F6A6}" name="Data Item" dataDxfId="861"/>
    <tableColumn id="2" xr3:uid="{E3076E62-70C7-4749-BDA1-E6ED21EB4B7B}" name="Factor Table Information" dataDxfId="860"/>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CD39B69-9E44-48F5-A54E-2A20120DACDF}" name="x_213_template_table_1" displayName="x_213_template_table_1" ref="A6:B21" totalsRowShown="0">
  <autoFilter ref="A6:B21" xr:uid="{C725761B-DC0A-4807-ABBB-1B10DF3821F0}">
    <filterColumn colId="0" hiddenButton="1"/>
    <filterColumn colId="1" hiddenButton="1"/>
  </autoFilter>
  <tableColumns count="2">
    <tableColumn id="1" xr3:uid="{87C34A51-744D-4848-82A4-4DD594F841D5}" name="Data Item" dataDxfId="859"/>
    <tableColumn id="2" xr3:uid="{126FF230-ECA8-4399-890E-5819C88800FA}" name="Factor Table Information" dataDxfId="858"/>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6061679-33AB-4E4D-BCCE-8A7C61F32A6F}" name="x_214_template_table_1" displayName="x_214_template_table_1" ref="A6:B21" totalsRowShown="0">
  <autoFilter ref="A6:B21" xr:uid="{C725761B-DC0A-4807-ABBB-1B10DF3821F0}">
    <filterColumn colId="0" hiddenButton="1"/>
    <filterColumn colId="1" hiddenButton="1"/>
  </autoFilter>
  <tableColumns count="2">
    <tableColumn id="1" xr3:uid="{63B2D326-4406-48E2-BFC0-8A693885F0A4}" name="Data Item" dataDxfId="857"/>
    <tableColumn id="2" xr3:uid="{24446A16-F922-48CC-9745-545BFCDD9D05}" name="Factor Table Information" dataDxfId="856"/>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A64D6FA-A024-421D-A0BA-C9A36DB40DE1}" name="x_215_template_table_1" displayName="x_215_template_table_1" ref="A6:B21" totalsRowShown="0">
  <autoFilter ref="A6:B21" xr:uid="{C725761B-DC0A-4807-ABBB-1B10DF3821F0}">
    <filterColumn colId="0" hiddenButton="1"/>
    <filterColumn colId="1" hiddenButton="1"/>
  </autoFilter>
  <tableColumns count="2">
    <tableColumn id="1" xr3:uid="{4BB10FB0-126E-4326-871D-3470D6874244}" name="Data Item" dataDxfId="855"/>
    <tableColumn id="2" xr3:uid="{930AE847-76FC-4A54-B93E-25E76FDF276A}" name="Factor Table Information" dataDxfId="854"/>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5057293-F940-4792-BF4D-F6C58BDB6751}" name="x_220_template_table_1" displayName="x_220_template_table_1" ref="A6:B21" totalsRowShown="0">
  <autoFilter ref="A6:B21" xr:uid="{C725761B-DC0A-4807-ABBB-1B10DF3821F0}">
    <filterColumn colId="0" hiddenButton="1"/>
    <filterColumn colId="1" hiddenButton="1"/>
  </autoFilter>
  <tableColumns count="2">
    <tableColumn id="1" xr3:uid="{A94427B0-6DAB-4DDB-9A8B-67568069289F}" name="Data Item" dataDxfId="853"/>
    <tableColumn id="2" xr3:uid="{F6FC2E9B-4006-47E5-8C2E-959ED9F8553D}" name="Factor Table Information" dataDxfId="852"/>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10C8F8F-A000-4C7C-B7AE-33EA3D4260A4}" name="x_221_template_table_1" displayName="x_221_template_table_1" ref="A6:B21" totalsRowShown="0">
  <autoFilter ref="A6:B21" xr:uid="{C725761B-DC0A-4807-ABBB-1B10DF3821F0}">
    <filterColumn colId="0" hiddenButton="1"/>
    <filterColumn colId="1" hiddenButton="1"/>
  </autoFilter>
  <tableColumns count="2">
    <tableColumn id="1" xr3:uid="{861DA867-FB59-478F-8F96-AA568AC12026}" name="Data Item" dataDxfId="851"/>
    <tableColumn id="2" xr3:uid="{EEE7DF71-9974-447D-8322-56F4CA19CC70}" name="Factor Table Information" dataDxfId="850"/>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95" totalsRowShown="0" headerRowDxfId="901" dataDxfId="900">
  <autoFilter ref="A7:P95" xr:uid="{3C0DB539-FF7D-4AE8-A136-71294137EDDD}"/>
  <tableColumns count="16">
    <tableColumn id="16" xr3:uid="{AD00A7A2-1E25-4CED-B71E-C04F52532AF9}" name="Link to Tables" dataDxfId="899" dataCellStyle="Hyperlink">
      <calculatedColumnFormula>HYPERLINK("#'x-" &amp; factor_list_table[[#This Row],[Series Number]] &amp; "'!A1", "x-" &amp; factor_list_table[[#This Row],[Series Number]])</calculatedColumnFormula>
    </tableColumn>
    <tableColumn id="1" xr3:uid="{31EF05DA-0C14-4B08-9BF5-EE7FBBB4706E}" name="Scheme" dataDxfId="898"/>
    <tableColumn id="2" xr3:uid="{8F58F67B-E05E-4DB6-BF88-E92042A8F804}" name="Section" dataDxfId="897"/>
    <tableColumn id="3" xr3:uid="{C0CC1951-45CA-47FA-980B-1AD23814E39F}" name="Factor Type" dataDxfId="896"/>
    <tableColumn id="4" xr3:uid="{9F12BD33-F9DF-49F8-9914-453AC95DF880}" name="Description" dataDxfId="895"/>
    <tableColumn id="5" xr3:uid="{26876318-934A-41B2-B629-0C93C4B8D47A}" name="Gender" dataDxfId="894"/>
    <tableColumn id="6" xr3:uid="{D347DB19-8E22-4CF2-926B-735C5B28F5EB}" name="Factor Age/Period Definition" dataDxfId="893"/>
    <tableColumn id="7" xr3:uid="{751250A1-458B-4196-8A5C-382ED39D5917}" name="Section Number (x)" dataDxfId="892"/>
    <tableColumn id="8" xr3:uid="{07B464F6-6BE5-4432-B85B-EF35BE710CF8}" name="Series Number" dataDxfId="891"/>
    <tableColumn id="9" xr3:uid="{E6205105-7908-4AAF-80B1-0CCFB94FF453}" name="Table Reference_x000a_(Section-Series Number)" dataDxfId="890"/>
    <tableColumn id="10" xr3:uid="{179ECF6B-3231-4E3A-8DC5-94232DF189CF}" name="Table Reference in Guidance" dataDxfId="889"/>
    <tableColumn id="11" xr3:uid="{5DF71A96-CC23-450E-A89E-249924BE2DF8}" name="Related Factor Guidance" dataDxfId="888"/>
    <tableColumn id="12" xr3:uid="{4BE7D75B-29B3-4D4D-81BC-2D76080A84A0}" name="Date Factors Issued to Client" dataDxfId="887"/>
    <tableColumn id="13" xr3:uid="{17725A31-2931-4C1D-A856-4290CBCE5D78}" name="Date Factors Implemented (if known)" dataDxfId="886"/>
    <tableColumn id="14" xr3:uid="{C0DEF26D-D1B8-482B-B0F3-D897795941C7}" name="Factor Status" dataDxfId="885"/>
    <tableColumn id="15" xr3:uid="{85E54397-0AFF-41E7-A379-C974577BD7C4}" name="Assumption set" dataDxfId="884"/>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29D8203-02CE-420E-994B-46A112770212}" name="x_301_template_table_1" displayName="x_301_template_table_1" ref="A6:B21" totalsRowShown="0">
  <autoFilter ref="A6:B21" xr:uid="{C725761B-DC0A-4807-ABBB-1B10DF3821F0}">
    <filterColumn colId="0" hiddenButton="1"/>
    <filterColumn colId="1" hiddenButton="1"/>
  </autoFilter>
  <tableColumns count="2">
    <tableColumn id="1" xr3:uid="{A5C536C0-FD25-492C-9734-22E46AC33BAB}" name="Data Item" dataDxfId="849"/>
    <tableColumn id="2" xr3:uid="{3A2772A2-FE63-4B0D-970B-4C2BDC43355A}" name="Factor Table Information" dataDxfId="848"/>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5F60089-0680-4875-A8B5-1D864BCC4A96}" name="x_302_template_table_1" displayName="x_302_template_table_1" ref="A6:B21" totalsRowShown="0">
  <autoFilter ref="A6:B21" xr:uid="{C725761B-DC0A-4807-ABBB-1B10DF3821F0}">
    <filterColumn colId="0" hiddenButton="1"/>
    <filterColumn colId="1" hiddenButton="1"/>
  </autoFilter>
  <tableColumns count="2">
    <tableColumn id="1" xr3:uid="{49E7F304-883E-4A5D-AC28-046F684429C4}" name="Data Item" dataDxfId="847"/>
    <tableColumn id="2" xr3:uid="{A1122C31-EF24-4E05-AC44-210706216531}" name="Factor Table Information" dataDxfId="846"/>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DA3808D-370B-4702-A2DB-C2872113D09B}" name="x_303_template_table_1" displayName="x_303_template_table_1" ref="A6:B21" totalsRowShown="0">
  <autoFilter ref="A6:B21" xr:uid="{C725761B-DC0A-4807-ABBB-1B10DF3821F0}">
    <filterColumn colId="0" hiddenButton="1"/>
    <filterColumn colId="1" hiddenButton="1"/>
  </autoFilter>
  <tableColumns count="2">
    <tableColumn id="1" xr3:uid="{2DDD385B-4174-44C2-ACB6-231B8F622612}" name="Data Item" dataDxfId="845"/>
    <tableColumn id="2" xr3:uid="{60F5DD4F-218B-4D0A-8780-052E2B838E4B}" name="Factor Table Information" dataDxfId="844"/>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99556D4-571F-49F1-8C81-E6769783383E}" name="x_304_template_table_1" displayName="x_304_template_table_1" ref="A6:B21" totalsRowShown="0">
  <autoFilter ref="A6:B21" xr:uid="{C725761B-DC0A-4807-ABBB-1B10DF3821F0}">
    <filterColumn colId="0" hiddenButton="1"/>
    <filterColumn colId="1" hiddenButton="1"/>
  </autoFilter>
  <tableColumns count="2">
    <tableColumn id="1" xr3:uid="{02CD6609-44D2-497A-BFA8-814DE1E87D3F}" name="Data Item" dataDxfId="843"/>
    <tableColumn id="2" xr3:uid="{047F4B4F-FF26-464F-8397-4BB474FBA0E9}" name="Factor Table Information" dataDxfId="842"/>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C12DCFD-BE50-41A6-93A0-1926753994F9}" name="x_305_template_table_1" displayName="x_305_template_table_1" ref="A6:B21" totalsRowShown="0">
  <autoFilter ref="A6:B21" xr:uid="{C725761B-DC0A-4807-ABBB-1B10DF3821F0}">
    <filterColumn colId="0" hiddenButton="1"/>
    <filterColumn colId="1" hiddenButton="1"/>
  </autoFilter>
  <tableColumns count="2">
    <tableColumn id="1" xr3:uid="{841AC1C8-5A05-4F21-B9D2-F27F7013B36E}" name="Data Item" dataDxfId="841"/>
    <tableColumn id="2" xr3:uid="{BF4223DF-3CD3-4442-901D-EB044284D2A0}" name="Factor Table Information" dataDxfId="840"/>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DC196A0-2596-4970-BAAB-DA64374B7E3D}" name="x_306_template_table_1" displayName="x_306_template_table_1" ref="A6:B21" totalsRowShown="0">
  <autoFilter ref="A6:B21" xr:uid="{C725761B-DC0A-4807-ABBB-1B10DF3821F0}">
    <filterColumn colId="0" hiddenButton="1"/>
    <filterColumn colId="1" hiddenButton="1"/>
  </autoFilter>
  <tableColumns count="2">
    <tableColumn id="1" xr3:uid="{E0282DC8-5290-40CA-9707-9A01595B6647}" name="Data Item" dataDxfId="839"/>
    <tableColumn id="2" xr3:uid="{BF451824-C4C7-49F4-B898-B50221D52AD3}" name="Factor Table Information" dataDxfId="838"/>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027AD15-2B50-48C4-9836-6A2ED60777C0}" name="x_307_template_table_1" displayName="x_307_template_table_1" ref="A6:B21" totalsRowShown="0">
  <autoFilter ref="A6:B21" xr:uid="{C725761B-DC0A-4807-ABBB-1B10DF3821F0}">
    <filterColumn colId="0" hiddenButton="1"/>
    <filterColumn colId="1" hiddenButton="1"/>
  </autoFilter>
  <tableColumns count="2">
    <tableColumn id="1" xr3:uid="{D3D5D566-5FCC-4DD3-BA23-475A895125E4}" name="Data Item" dataDxfId="837"/>
    <tableColumn id="2" xr3:uid="{7D123FC4-CB9A-4F69-B7B3-BDB51786190D}" name="Factor Table Information" dataDxfId="836"/>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E8D3E4E-C580-4559-8950-E8E587689106}" name="x_308_template_table_1" displayName="x_308_template_table_1" ref="A6:B21" totalsRowShown="0">
  <autoFilter ref="A6:B21" xr:uid="{C725761B-DC0A-4807-ABBB-1B10DF3821F0}">
    <filterColumn colId="0" hiddenButton="1"/>
    <filterColumn colId="1" hiddenButton="1"/>
  </autoFilter>
  <tableColumns count="2">
    <tableColumn id="1" xr3:uid="{47502766-D6F7-43D6-A817-4C180F77AFDB}" name="Data Item" dataDxfId="835"/>
    <tableColumn id="2" xr3:uid="{C813581E-04E7-4B3F-BD5E-43ACA934CC34}" name="Factor Table Information" dataDxfId="834"/>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78F0B46-4512-4A39-8677-4B2267553384}" name="x_309_template_table_1" displayName="x_309_template_table_1" ref="A6:B21" totalsRowShown="0">
  <autoFilter ref="A6:B21" xr:uid="{C725761B-DC0A-4807-ABBB-1B10DF3821F0}">
    <filterColumn colId="0" hiddenButton="1"/>
    <filterColumn colId="1" hiddenButton="1"/>
  </autoFilter>
  <tableColumns count="2">
    <tableColumn id="1" xr3:uid="{ADC38F0A-5248-4D03-8925-382DAA6BB88C}" name="Data Item" dataDxfId="833"/>
    <tableColumn id="2" xr3:uid="{5A8E5C05-8921-4392-A8DA-6010AC153013}" name="Factor Table Information" dataDxfId="832"/>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02F64B1-7C63-4D02-AB64-7123E9FAC345}" name="x_310_template_table_1" displayName="x_310_template_table_1" ref="A6:B21" totalsRowShown="0">
  <autoFilter ref="A6:B21" xr:uid="{C725761B-DC0A-4807-ABBB-1B10DF3821F0}">
    <filterColumn colId="0" hiddenButton="1"/>
    <filterColumn colId="1" hiddenButton="1"/>
  </autoFilter>
  <tableColumns count="2">
    <tableColumn id="1" xr3:uid="{C19E6D18-EA25-4EE3-8FFB-DF2897F3B37D}" name="Data Item" dataDxfId="831"/>
    <tableColumn id="2" xr3:uid="{968ABFFF-A767-45A1-93EE-2B06D3F95500}" name="Factor Table Information" dataDxfId="830"/>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BCE13A9-99B4-4774-B73C-1F0509835267}" name="x_201_template_table_1" displayName="x_201_template_table_1" ref="A6:B21" totalsRowShown="0">
  <autoFilter ref="A6:B21" xr:uid="{C725761B-DC0A-4807-ABBB-1B10DF3821F0}">
    <filterColumn colId="0" hiddenButton="1"/>
    <filterColumn colId="1" hiddenButton="1"/>
  </autoFilter>
  <tableColumns count="2">
    <tableColumn id="1" xr3:uid="{F7CEEBC4-7CC0-4D01-A550-FA9B5530D6B1}" name="Data Item" dataDxfId="883"/>
    <tableColumn id="2" xr3:uid="{727D45EC-DFDA-4471-9F08-17D425B43AC6}" name="Factor Table Information" dataDxfId="882"/>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140A7FC-A1A9-41B6-9119-FF40F5EE78F3}" name="x_311_template_table_1" displayName="x_311_template_table_1" ref="A6:B21" totalsRowShown="0">
  <autoFilter ref="A6:B21" xr:uid="{C725761B-DC0A-4807-ABBB-1B10DF3821F0}">
    <filterColumn colId="0" hiddenButton="1"/>
    <filterColumn colId="1" hiddenButton="1"/>
  </autoFilter>
  <tableColumns count="2">
    <tableColumn id="1" xr3:uid="{615270F1-6AFA-4243-A539-CE322FB654EB}" name="Data Item" dataDxfId="829"/>
    <tableColumn id="2" xr3:uid="{732596CC-737A-4A72-ACB3-F303A9E97A62}" name="Factor Table Information" dataDxfId="828"/>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DD404CD-0283-49A1-A5AB-5257D8C0FEB1}" name="x_312_template_table_1" displayName="x_312_template_table_1" ref="A6:B21" totalsRowShown="0">
  <autoFilter ref="A6:B21" xr:uid="{C725761B-DC0A-4807-ABBB-1B10DF3821F0}">
    <filterColumn colId="0" hiddenButton="1"/>
    <filterColumn colId="1" hiddenButton="1"/>
  </autoFilter>
  <tableColumns count="2">
    <tableColumn id="1" xr3:uid="{AB44E99E-8C60-43C0-B442-5CCC83F60DBB}" name="Data Item" dataDxfId="827"/>
    <tableColumn id="2" xr3:uid="{2F2B62CB-5A9C-4ACB-8180-36406A97B1AF}" name="Factor Table Information" dataDxfId="826"/>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0A15BD3-783E-4EBF-B034-7B5FB5594FEB}" name="x_313_template_table_1" displayName="x_313_template_table_1" ref="A6:B21" totalsRowShown="0">
  <autoFilter ref="A6:B21" xr:uid="{C725761B-DC0A-4807-ABBB-1B10DF3821F0}">
    <filterColumn colId="0" hiddenButton="1"/>
    <filterColumn colId="1" hiddenButton="1"/>
  </autoFilter>
  <tableColumns count="2">
    <tableColumn id="1" xr3:uid="{E552CCDE-11AF-49F9-8EDD-6EE035896445}" name="Data Item" dataDxfId="825"/>
    <tableColumn id="2" xr3:uid="{EB2D3872-412E-4C38-86EE-F0F007CE87C0}" name="Factor Table Information" dataDxfId="824"/>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2BF5BA2-B38E-43C7-A193-399992CC7F1B}" name="x_314_template_table_1" displayName="x_314_template_table_1" ref="A6:B21" totalsRowShown="0">
  <autoFilter ref="A6:B21" xr:uid="{C725761B-DC0A-4807-ABBB-1B10DF3821F0}">
    <filterColumn colId="0" hiddenButton="1"/>
    <filterColumn colId="1" hiddenButton="1"/>
  </autoFilter>
  <tableColumns count="2">
    <tableColumn id="1" xr3:uid="{E4D97D70-FBBE-4465-970D-88CCF0A28895}" name="Data Item" dataDxfId="823"/>
    <tableColumn id="2" xr3:uid="{122AD59C-3C41-46FF-9F5C-F7531FFE49C9}" name="Factor Table Information" dataDxfId="822"/>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422B18E-EFCD-4A01-A640-E31757FC58EC}" name="x_315_template_table_1" displayName="x_315_template_table_1" ref="A6:B21" totalsRowShown="0">
  <autoFilter ref="A6:B21" xr:uid="{C725761B-DC0A-4807-ABBB-1B10DF3821F0}">
    <filterColumn colId="0" hiddenButton="1"/>
    <filterColumn colId="1" hiddenButton="1"/>
  </autoFilter>
  <tableColumns count="2">
    <tableColumn id="1" xr3:uid="{35E81ABE-4231-43B9-BB91-D1358F08CB4D}" name="Data Item" dataDxfId="821"/>
    <tableColumn id="2" xr3:uid="{C3133B5E-D179-425D-886A-14903B51C1C8}" name="Factor Table Information" dataDxfId="820"/>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28490F4-E624-4A0E-BD4E-D6A1D5A11E31}" name="x_316_template_table_1" displayName="x_316_template_table_1" ref="A6:B21" totalsRowShown="0">
  <autoFilter ref="A6:B21" xr:uid="{C725761B-DC0A-4807-ABBB-1B10DF3821F0}">
    <filterColumn colId="0" hiddenButton="1"/>
    <filterColumn colId="1" hiddenButton="1"/>
  </autoFilter>
  <tableColumns count="2">
    <tableColumn id="1" xr3:uid="{4323C442-77A6-4B10-8FB0-CA9062EFABAD}" name="Data Item" dataDxfId="819"/>
    <tableColumn id="2" xr3:uid="{5E6AB81C-1D78-47AE-845A-7752DCE2F265}" name="Factor Table Information" dataDxfId="818"/>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ACDB6CA7-4B76-4F50-AEAD-C12BB37F6FF8}" name="x_317_template_table_1" displayName="x_317_template_table_1" ref="A6:B21" totalsRowShown="0">
  <autoFilter ref="A6:B21" xr:uid="{C725761B-DC0A-4807-ABBB-1B10DF3821F0}">
    <filterColumn colId="0" hiddenButton="1"/>
    <filterColumn colId="1" hiddenButton="1"/>
  </autoFilter>
  <tableColumns count="2">
    <tableColumn id="1" xr3:uid="{0B297CC2-DB84-461D-BF37-876339BBBF5F}" name="Data Item" dataDxfId="817"/>
    <tableColumn id="2" xr3:uid="{51870D51-7F4E-43B4-9A7C-26F4195C3D89}" name="Factor Table Information" dataDxfId="816"/>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F0D2D73-C41B-4CED-8B75-BDEB249D9848}" name="x_318_template_table_1" displayName="x_318_template_table_1" ref="A6:B21" totalsRowShown="0">
  <autoFilter ref="A6:B21" xr:uid="{C725761B-DC0A-4807-ABBB-1B10DF3821F0}">
    <filterColumn colId="0" hiddenButton="1"/>
    <filterColumn colId="1" hiddenButton="1"/>
  </autoFilter>
  <tableColumns count="2">
    <tableColumn id="1" xr3:uid="{099C06C3-8547-47B6-852C-3A1B2598FE5F}" name="Data Item" dataDxfId="815"/>
    <tableColumn id="2" xr3:uid="{62182C6E-704D-4057-A23C-974BFC48D175}" name="Factor Table Information" dataDxfId="814"/>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7A3AFEA-CF3F-4482-BEF9-892DB54F79A2}" name="x_319_template_table_1" displayName="x_319_template_table_1" ref="A6:B21" totalsRowShown="0">
  <autoFilter ref="A6:B21" xr:uid="{C725761B-DC0A-4807-ABBB-1B10DF3821F0}">
    <filterColumn colId="0" hiddenButton="1"/>
    <filterColumn colId="1" hiddenButton="1"/>
  </autoFilter>
  <tableColumns count="2">
    <tableColumn id="1" xr3:uid="{D955BE54-4446-44D8-A620-ECBBFD64D27C}" name="Data Item" dataDxfId="813"/>
    <tableColumn id="2" xr3:uid="{87B93C26-7F64-40A7-8672-7D78BE5E5111}" name="Factor Table Information" dataDxfId="812"/>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B333FC8-26D4-4436-997F-77C2E679AD53}" name="x_320_template_table_1" displayName="x_320_template_table_1" ref="A6:B21" totalsRowShown="0">
  <autoFilter ref="A6:B21" xr:uid="{C725761B-DC0A-4807-ABBB-1B10DF3821F0}">
    <filterColumn colId="0" hiddenButton="1"/>
    <filterColumn colId="1" hiddenButton="1"/>
  </autoFilter>
  <tableColumns count="2">
    <tableColumn id="1" xr3:uid="{E00D75BF-DF20-4845-BF3B-000381670289}" name="Data Item" dataDxfId="811"/>
    <tableColumn id="2" xr3:uid="{F18B70EE-A957-45D1-9FF4-590B187EDD0E}" name="Factor Table Information" dataDxfId="810"/>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46A28A-8ED4-4628-A890-CBB2E4D61AB1}" name="x_202_template_table_1" displayName="x_202_template_table_1" ref="A6:B21" totalsRowShown="0">
  <autoFilter ref="A6:B21" xr:uid="{C725761B-DC0A-4807-ABBB-1B10DF3821F0}">
    <filterColumn colId="0" hiddenButton="1"/>
    <filterColumn colId="1" hiddenButton="1"/>
  </autoFilter>
  <tableColumns count="2">
    <tableColumn id="1" xr3:uid="{EB27E248-725F-46A2-8C80-3537630E0D4C}" name="Data Item" dataDxfId="881"/>
    <tableColumn id="2" xr3:uid="{82F24BB6-C2B6-4227-9432-299A75BDEFFF}" name="Factor Table Information" dataDxfId="880"/>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F4A3EFE-6A6B-4AF6-AAE7-51EC37AEFC81}" name="x_321_template_table_1" displayName="x_321_template_table_1" ref="A6:B21" totalsRowShown="0">
  <autoFilter ref="A6:B21" xr:uid="{C725761B-DC0A-4807-ABBB-1B10DF3821F0}">
    <filterColumn colId="0" hiddenButton="1"/>
    <filterColumn colId="1" hiddenButton="1"/>
  </autoFilter>
  <tableColumns count="2">
    <tableColumn id="1" xr3:uid="{5BF5B9BB-40FB-4AB4-B2F3-BB2B42035C68}" name="Data Item" dataDxfId="809"/>
    <tableColumn id="2" xr3:uid="{6948AA53-6CAE-4890-86A0-B67DD44896AF}" name="Factor Table Information" dataDxfId="808"/>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C5C34EC-2D6D-4D62-B16C-14577003088F}" name="x_322_template_table_1" displayName="x_322_template_table_1" ref="A6:B21" totalsRowShown="0">
  <autoFilter ref="A6:B21" xr:uid="{C725761B-DC0A-4807-ABBB-1B10DF3821F0}">
    <filterColumn colId="0" hiddenButton="1"/>
    <filterColumn colId="1" hiddenButton="1"/>
  </autoFilter>
  <tableColumns count="2">
    <tableColumn id="1" xr3:uid="{ADB1713D-EFA9-47A3-8E01-E2683C8E93CC}" name="Data Item" dataDxfId="807"/>
    <tableColumn id="2" xr3:uid="{0088186C-5FA7-4B77-A0F9-3007A38DC054}" name="Factor Table Information" dataDxfId="806"/>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13BFD50-7626-407D-AB3C-8252BE4E2882}" name="x_323_template_table_1" displayName="x_323_template_table_1" ref="A6:B21" totalsRowShown="0">
  <autoFilter ref="A6:B21" xr:uid="{C725761B-DC0A-4807-ABBB-1B10DF3821F0}">
    <filterColumn colId="0" hiddenButton="1"/>
    <filterColumn colId="1" hiddenButton="1"/>
  </autoFilter>
  <tableColumns count="2">
    <tableColumn id="1" xr3:uid="{22CA1421-E503-423B-B6D1-064869732E1C}" name="Data Item" dataDxfId="805"/>
    <tableColumn id="2" xr3:uid="{24377372-CBED-4D8A-AC66-F561F33CF6F0}" name="Factor Table Information" dataDxfId="804"/>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1512124-E1D0-440B-BA46-F0981FF57081}" name="x_324_template_table_1" displayName="x_324_template_table_1" ref="A6:B21" totalsRowShown="0">
  <autoFilter ref="A6:B21" xr:uid="{C725761B-DC0A-4807-ABBB-1B10DF3821F0}">
    <filterColumn colId="0" hiddenButton="1"/>
    <filterColumn colId="1" hiddenButton="1"/>
  </autoFilter>
  <tableColumns count="2">
    <tableColumn id="1" xr3:uid="{34CDF021-4E43-4739-AF7B-46D1791FEA4F}" name="Data Item" dataDxfId="803"/>
    <tableColumn id="2" xr3:uid="{70A379A0-4492-47FC-87C2-E0F0C13D823E}" name="Factor Table Information" dataDxfId="802"/>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6DF03E81-215B-44D7-B06A-315A9ECE709B}" name="x_325_template_table_1" displayName="x_325_template_table_1" ref="A6:B21" totalsRowShown="0">
  <autoFilter ref="A6:B21" xr:uid="{C725761B-DC0A-4807-ABBB-1B10DF3821F0}">
    <filterColumn colId="0" hiddenButton="1"/>
    <filterColumn colId="1" hiddenButton="1"/>
  </autoFilter>
  <tableColumns count="2">
    <tableColumn id="1" xr3:uid="{7A37F901-D185-4E71-ACF3-4DCB6FEBA82E}" name="Data Item" dataDxfId="801"/>
    <tableColumn id="2" xr3:uid="{05DD4352-1504-4BD8-BBB7-27AAA2A8BEF5}" name="Factor Table Information" dataDxfId="800"/>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115580A-5495-4E5A-A401-E0F9265C9650}" name="x_326_template_table_1" displayName="x_326_template_table_1" ref="A6:B21" totalsRowShown="0">
  <autoFilter ref="A6:B21" xr:uid="{C725761B-DC0A-4807-ABBB-1B10DF3821F0}">
    <filterColumn colId="0" hiddenButton="1"/>
    <filterColumn colId="1" hiddenButton="1"/>
  </autoFilter>
  <tableColumns count="2">
    <tableColumn id="1" xr3:uid="{BD34F564-9756-4C92-ACBA-3AE8D4445DD3}" name="Data Item" dataDxfId="799"/>
    <tableColumn id="2" xr3:uid="{8EA46178-AB5C-4373-ACC3-053A04416D35}" name="Factor Table Information" dataDxfId="798"/>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35F9DCF-1FCA-4C1C-95A5-F0B92B8F1312}" name="x_327_template_table_1" displayName="x_327_template_table_1" ref="A6:B21" totalsRowShown="0">
  <autoFilter ref="A6:B21" xr:uid="{C725761B-DC0A-4807-ABBB-1B10DF3821F0}">
    <filterColumn colId="0" hiddenButton="1"/>
    <filterColumn colId="1" hiddenButton="1"/>
  </autoFilter>
  <tableColumns count="2">
    <tableColumn id="1" xr3:uid="{5ED3097C-4FE1-4724-B500-71767899CC78}" name="Data Item" dataDxfId="797"/>
    <tableColumn id="2" xr3:uid="{8FA18E7B-1809-4ADD-9B1B-11326427CA58}" name="Factor Table Information" dataDxfId="796"/>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1A73FFCD-8050-4D50-8310-88D086B319ED}" name="x_328_template_table_1" displayName="x_328_template_table_1" ref="A6:B21" totalsRowShown="0">
  <autoFilter ref="A6:B21" xr:uid="{C725761B-DC0A-4807-ABBB-1B10DF3821F0}">
    <filterColumn colId="0" hiddenButton="1"/>
    <filterColumn colId="1" hiddenButton="1"/>
  </autoFilter>
  <tableColumns count="2">
    <tableColumn id="1" xr3:uid="{68D08D54-40BE-40A9-8F21-ECFA891F77DC}" name="Data Item" dataDxfId="795"/>
    <tableColumn id="2" xr3:uid="{6F0A1D1C-DF77-4E0F-9461-302A30B8F60A}" name="Factor Table Information" dataDxfId="794"/>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2A208AA4-FCDE-45C9-ADA4-F4F9EB102245}" name="x_401_template_table_1" displayName="x_401_template_table_1" ref="A6:B21" totalsRowShown="0">
  <autoFilter ref="A6:B21" xr:uid="{C725761B-DC0A-4807-ABBB-1B10DF3821F0}">
    <filterColumn colId="0" hiddenButton="1"/>
    <filterColumn colId="1" hiddenButton="1"/>
  </autoFilter>
  <tableColumns count="2">
    <tableColumn id="1" xr3:uid="{24311C5A-9971-477F-97E2-146C039F04E8}" name="Data Item" dataDxfId="793"/>
    <tableColumn id="2" xr3:uid="{274087ED-182F-4704-B327-E1084427F948}" name="Factor Table Information" dataDxfId="792"/>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78E3608-1837-4463-8B41-9CEA1C9DA325}" name="x_402_template_table_1" displayName="x_402_template_table_1" ref="A6:B21" totalsRowShown="0">
  <autoFilter ref="A6:B21" xr:uid="{C725761B-DC0A-4807-ABBB-1B10DF3821F0}">
    <filterColumn colId="0" hiddenButton="1"/>
    <filterColumn colId="1" hiddenButton="1"/>
  </autoFilter>
  <tableColumns count="2">
    <tableColumn id="1" xr3:uid="{6C27C925-E54D-4D00-A275-423FC10919AF}" name="Data Item" dataDxfId="791"/>
    <tableColumn id="2" xr3:uid="{CB1C225E-85AE-404A-9C11-21BF1F979F05}" name="Factor Table Information" dataDxfId="790"/>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38CEDA-A129-4946-B362-C51E39ACEDDA}" name="x_203_template_table_1" displayName="x_203_template_table_1" ref="A6:B21" totalsRowShown="0">
  <autoFilter ref="A6:B21" xr:uid="{C725761B-DC0A-4807-ABBB-1B10DF3821F0}">
    <filterColumn colId="0" hiddenButton="1"/>
    <filterColumn colId="1" hiddenButton="1"/>
  </autoFilter>
  <tableColumns count="2">
    <tableColumn id="1" xr3:uid="{5204A07F-A4F2-4498-9D4B-223BFABAEF47}" name="Data Item" dataDxfId="879"/>
    <tableColumn id="2" xr3:uid="{322AD9FE-AC27-47AE-A3B4-FDDBF18F6DB8}" name="Factor Table Information" dataDxfId="878"/>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CD9F95C3-43D7-4E28-B388-CA5D9A76F444}" name="x_403_template_table_1" displayName="x_403_template_table_1" ref="A6:B21" totalsRowShown="0">
  <autoFilter ref="A6:B21" xr:uid="{C725761B-DC0A-4807-ABBB-1B10DF3821F0}">
    <filterColumn colId="0" hiddenButton="1"/>
    <filterColumn colId="1" hiddenButton="1"/>
  </autoFilter>
  <tableColumns count="2">
    <tableColumn id="1" xr3:uid="{B65BBC34-ED73-41E3-BCFA-CD2B9D4ADE48}" name="Data Item" dataDxfId="789"/>
    <tableColumn id="2" xr3:uid="{170AE320-893A-4F82-AD35-1D4CA1567758}" name="Factor Table Information" dataDxfId="788"/>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DC8596F-BE82-4670-830A-B317A23798D7}" name="x_404_template_table_1" displayName="x_404_template_table_1" ref="A6:B21" totalsRowShown="0">
  <autoFilter ref="A6:B21" xr:uid="{C725761B-DC0A-4807-ABBB-1B10DF3821F0}">
    <filterColumn colId="0" hiddenButton="1"/>
    <filterColumn colId="1" hiddenButton="1"/>
  </autoFilter>
  <tableColumns count="2">
    <tableColumn id="1" xr3:uid="{A22A766B-E403-454E-BCC0-E8B7EE509697}" name="Data Item" dataDxfId="787"/>
    <tableColumn id="2" xr3:uid="{E71B0FDA-63DF-4764-87D0-9B7E2176DE28}" name="Factor Table Information" dataDxfId="786"/>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DA62EB9-2A51-4439-A3BB-FB58BD215461}" name="x_405_template_table_1" displayName="x_405_template_table_1" ref="A6:B21" totalsRowShown="0">
  <autoFilter ref="A6:B21" xr:uid="{C725761B-DC0A-4807-ABBB-1B10DF3821F0}">
    <filterColumn colId="0" hiddenButton="1"/>
    <filterColumn colId="1" hiddenButton="1"/>
  </autoFilter>
  <tableColumns count="2">
    <tableColumn id="1" xr3:uid="{E1A6A03D-2066-485E-B6C7-2F6F4432DCD1}" name="Data Item" dataDxfId="785"/>
    <tableColumn id="2" xr3:uid="{0C4D8FEF-F9D1-454C-9D59-BDEE7F7C1B97}" name="Factor Table Information" dataDxfId="784"/>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9420589-9F70-47E4-9326-297675E4BC91}" name="x_406_template_table_1" displayName="x_406_template_table_1" ref="A6:B21" totalsRowShown="0">
  <autoFilter ref="A6:B21" xr:uid="{C725761B-DC0A-4807-ABBB-1B10DF3821F0}">
    <filterColumn colId="0" hiddenButton="1"/>
    <filterColumn colId="1" hiddenButton="1"/>
  </autoFilter>
  <tableColumns count="2">
    <tableColumn id="1" xr3:uid="{9C6FC613-519F-4D70-A9C2-40528C6D9EF8}" name="Data Item" dataDxfId="783"/>
    <tableColumn id="2" xr3:uid="{10021B73-28E7-4213-A310-EE2654A50407}" name="Factor Table Information" dataDxfId="782"/>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56034A8F-5AC3-41F9-BE8D-83DDC34270BE}" name="x_407_template_table_1" displayName="x_407_template_table_1" ref="A6:B21" totalsRowShown="0">
  <autoFilter ref="A6:B21" xr:uid="{C725761B-DC0A-4807-ABBB-1B10DF3821F0}">
    <filterColumn colId="0" hiddenButton="1"/>
    <filterColumn colId="1" hiddenButton="1"/>
  </autoFilter>
  <tableColumns count="2">
    <tableColumn id="1" xr3:uid="{B065D1C2-FF12-4FA6-81A3-C07D6631A869}" name="Data Item" dataDxfId="781"/>
    <tableColumn id="2" xr3:uid="{61E19EC7-829C-47FD-8E7F-A46788DBD4D0}" name="Factor Table Information" dataDxfId="780"/>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B23CB05-4197-4370-987C-63CA16779F48}" name="x_501_template_table_1" displayName="x_501_template_table_1" ref="A6:B21" totalsRowShown="0">
  <autoFilter ref="A6:B21" xr:uid="{C725761B-DC0A-4807-ABBB-1B10DF3821F0}">
    <filterColumn colId="0" hiddenButton="1"/>
    <filterColumn colId="1" hiddenButton="1"/>
  </autoFilter>
  <tableColumns count="2">
    <tableColumn id="1" xr3:uid="{F47EAA8D-A943-4D9F-9D0D-EADADBB8F5B7}" name="Data Item" dataDxfId="779"/>
    <tableColumn id="2" xr3:uid="{D6DAE264-E0D1-44CF-99B7-8FCCE874440D}" name="Factor Table Information" dataDxfId="778"/>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6F0476D1-454D-4993-A151-EFAA145CCBD0}" name="x_502_template_table_1" displayName="x_502_template_table_1" ref="A6:B21" totalsRowShown="0">
  <autoFilter ref="A6:B21" xr:uid="{C725761B-DC0A-4807-ABBB-1B10DF3821F0}">
    <filterColumn colId="0" hiddenButton="1"/>
    <filterColumn colId="1" hiddenButton="1"/>
  </autoFilter>
  <tableColumns count="2">
    <tableColumn id="1" xr3:uid="{00E38A91-C2E3-4DEA-8DD1-89D2404611D3}" name="Data Item" dataDxfId="777"/>
    <tableColumn id="2" xr3:uid="{F12D21BD-9C93-4DEF-87A7-DC9F2DC282AB}" name="Factor Table Information" dataDxfId="776"/>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298D701-B6F5-4959-B39B-037379D41506}" name="x_503_template_table_1" displayName="x_503_template_table_1" ref="A6:B21" totalsRowShown="0">
  <autoFilter ref="A6:B21" xr:uid="{C725761B-DC0A-4807-ABBB-1B10DF3821F0}">
    <filterColumn colId="0" hiddenButton="1"/>
    <filterColumn colId="1" hiddenButton="1"/>
  </autoFilter>
  <tableColumns count="2">
    <tableColumn id="1" xr3:uid="{A2A53EC6-ADB6-4637-B86C-EAE00EBC32DC}" name="Data Item" dataDxfId="775"/>
    <tableColumn id="2" xr3:uid="{D7589E31-CC0F-4694-9D02-83EA44C8E513}" name="Factor Table Information" dataDxfId="774"/>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4160C00-BA62-4296-944C-5477C7C0360B}" name="x_504_template_table_1" displayName="x_504_template_table_1" ref="A6:B21" totalsRowShown="0">
  <autoFilter ref="A6:B21" xr:uid="{C725761B-DC0A-4807-ABBB-1B10DF3821F0}">
    <filterColumn colId="0" hiddenButton="1"/>
    <filterColumn colId="1" hiddenButton="1"/>
  </autoFilter>
  <tableColumns count="2">
    <tableColumn id="1" xr3:uid="{93A1E88C-F306-45DD-928A-49B8C48AC8E0}" name="Data Item" dataDxfId="773"/>
    <tableColumn id="2" xr3:uid="{06F5D152-65A0-4634-A8C2-D3474A51AA15}" name="Factor Table Information" dataDxfId="772"/>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422F20B4-BC26-4963-9579-70CFC3E860D3}" name="x_505_template_table_1" displayName="x_505_template_table_1" ref="A6:B21" totalsRowShown="0">
  <autoFilter ref="A6:B21" xr:uid="{C725761B-DC0A-4807-ABBB-1B10DF3821F0}">
    <filterColumn colId="0" hiddenButton="1"/>
    <filterColumn colId="1" hiddenButton="1"/>
  </autoFilter>
  <tableColumns count="2">
    <tableColumn id="1" xr3:uid="{3E3ABE9C-D0ED-4C90-A5E1-3E30D92C217D}" name="Data Item" dataDxfId="771"/>
    <tableColumn id="2" xr3:uid="{0DE4A431-4874-44C0-8B43-938DFFC7B21F}" name="Factor Table Information" dataDxfId="770"/>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2A7A0B3-BF24-4917-8BB6-C0B9FDDA567B}" name="x_204_template_table_1" displayName="x_204_template_table_1" ref="A6:B21" totalsRowShown="0">
  <autoFilter ref="A6:B21" xr:uid="{C725761B-DC0A-4807-ABBB-1B10DF3821F0}">
    <filterColumn colId="0" hiddenButton="1"/>
    <filterColumn colId="1" hiddenButton="1"/>
  </autoFilter>
  <tableColumns count="2">
    <tableColumn id="1" xr3:uid="{8983B5E4-1E06-4F06-8915-041F72F664A2}" name="Data Item" dataDxfId="877"/>
    <tableColumn id="2" xr3:uid="{4F058E9D-9C50-46FF-977C-A034D9B4B0F3}" name="Factor Table Information" dataDxfId="876"/>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0380844-C7BA-4CB7-A91C-2EEB913B4DB3}" name="x_506_template_table_1" displayName="x_506_template_table_1" ref="A6:B21" totalsRowShown="0">
  <autoFilter ref="A6:B21" xr:uid="{C725761B-DC0A-4807-ABBB-1B10DF3821F0}">
    <filterColumn colId="0" hiddenButton="1"/>
    <filterColumn colId="1" hiddenButton="1"/>
  </autoFilter>
  <tableColumns count="2">
    <tableColumn id="1" xr3:uid="{6C5065CE-3252-48D5-A89C-A90C00207F68}" name="Data Item" dataDxfId="769"/>
    <tableColumn id="2" xr3:uid="{4EC1F646-A8F1-426C-88A4-3DDE03F67BBC}" name="Factor Table Information" dataDxfId="768"/>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91D19B2-4565-490B-8C87-624F16AC010A}" name="x_603_template_table_1" displayName="x_603_template_table_1" ref="A6:B21" totalsRowShown="0">
  <autoFilter ref="A6:B21" xr:uid="{C725761B-DC0A-4807-ABBB-1B10DF3821F0}">
    <filterColumn colId="0" hiddenButton="1"/>
    <filterColumn colId="1" hiddenButton="1"/>
  </autoFilter>
  <tableColumns count="2">
    <tableColumn id="1" xr3:uid="{B09D4DF4-28C1-4DA0-AE6F-16125891B41A}" name="Data Item" dataDxfId="767"/>
    <tableColumn id="2" xr3:uid="{D4EA71A8-90E0-4F91-A6D7-E9B2AE421924}" name="Factor Table Information" dataDxfId="766"/>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D54DB0FB-FC4A-4F45-83F2-A2F242DF0EF1}" name="x_604_template_table_1" displayName="x_604_template_table_1" ref="A6:B21" totalsRowShown="0">
  <autoFilter ref="A6:B21" xr:uid="{C725761B-DC0A-4807-ABBB-1B10DF3821F0}">
    <filterColumn colId="0" hiddenButton="1"/>
    <filterColumn colId="1" hiddenButton="1"/>
  </autoFilter>
  <tableColumns count="2">
    <tableColumn id="1" xr3:uid="{BAADAA23-B4F4-498F-A7DB-894465BF789C}" name="Data Item" dataDxfId="765"/>
    <tableColumn id="2" xr3:uid="{310BA2F2-5965-4838-9152-DF183A90C54B}" name="Factor Table Information" dataDxfId="764"/>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C3150118-B0D4-4310-93C6-F4698AF94B9E}" name="x_605_template_table_1" displayName="x_605_template_table_1" ref="A6:B21" totalsRowShown="0">
  <autoFilter ref="A6:B21" xr:uid="{C725761B-DC0A-4807-ABBB-1B10DF3821F0}">
    <filterColumn colId="0" hiddenButton="1"/>
    <filterColumn colId="1" hiddenButton="1"/>
  </autoFilter>
  <tableColumns count="2">
    <tableColumn id="1" xr3:uid="{A0BF6266-373A-4C51-93FF-1B5911550E24}" name="Data Item" dataDxfId="763"/>
    <tableColumn id="2" xr3:uid="{612802EE-CA85-4E71-80A6-54E45F9AFF51}" name="Factor Table Information" dataDxfId="762"/>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757E6238-64DC-4CE8-87E5-04563DE9CB77}" name="x_606_template_table_1" displayName="x_606_template_table_1" ref="A6:B21" totalsRowShown="0">
  <autoFilter ref="A6:B21" xr:uid="{C725761B-DC0A-4807-ABBB-1B10DF3821F0}">
    <filterColumn colId="0" hiddenButton="1"/>
    <filterColumn colId="1" hiddenButton="1"/>
  </autoFilter>
  <tableColumns count="2">
    <tableColumn id="1" xr3:uid="{BBF4B7C8-9F43-49AD-9B4A-9EF4825B95EB}" name="Data Item" dataDxfId="761"/>
    <tableColumn id="2" xr3:uid="{F2EA87BD-9801-40F2-9B2B-EE2F1257BA07}" name="Factor Table Information" dataDxfId="760"/>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DA09BEF6-9A7C-4D20-A821-EC057F132F2E}" name="x_607_template_table_1" displayName="x_607_template_table_1" ref="A6:B21" totalsRowShown="0">
  <autoFilter ref="A6:B21" xr:uid="{C725761B-DC0A-4807-ABBB-1B10DF3821F0}">
    <filterColumn colId="0" hiddenButton="1"/>
    <filterColumn colId="1" hiddenButton="1"/>
  </autoFilter>
  <tableColumns count="2">
    <tableColumn id="1" xr3:uid="{FD1B9EBF-D263-49C8-82BA-D8E6813793B0}" name="Data Item" dataDxfId="759"/>
    <tableColumn id="2" xr3:uid="{C194F3E1-59E9-4E85-89F7-17D812855CB5}" name="Factor Table Information" dataDxfId="758"/>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36C9E4F-BF6C-40AE-9D40-DB79A9A96A51}" name="x_608_template_table_1" displayName="x_608_template_table_1" ref="A6:B21" totalsRowShown="0">
  <autoFilter ref="A6:B21" xr:uid="{C725761B-DC0A-4807-ABBB-1B10DF3821F0}">
    <filterColumn colId="0" hiddenButton="1"/>
    <filterColumn colId="1" hiddenButton="1"/>
  </autoFilter>
  <tableColumns count="2">
    <tableColumn id="1" xr3:uid="{73EBFB35-DD6D-4C53-BAB1-5CB42D2C38BA}" name="Data Item" dataDxfId="757"/>
    <tableColumn id="2" xr3:uid="{5DEB9790-10AD-4F37-810D-54F87AD87149}" name="Factor Table Information" dataDxfId="756"/>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614BEB51-AD6C-4396-955F-8E644499C06C}" name="x_609_template_table_1" displayName="x_609_template_table_1" ref="A6:B21" totalsRowShown="0">
  <autoFilter ref="A6:B21" xr:uid="{C725761B-DC0A-4807-ABBB-1B10DF3821F0}">
    <filterColumn colId="0" hiddenButton="1"/>
    <filterColumn colId="1" hiddenButton="1"/>
  </autoFilter>
  <tableColumns count="2">
    <tableColumn id="1" xr3:uid="{BAACA4DA-4CDA-48B3-80BB-5B3B4F358A54}" name="Data Item" dataDxfId="755"/>
    <tableColumn id="2" xr3:uid="{172509C2-D987-4526-978D-99D87D9646EF}" name="Factor Table Information" dataDxfId="754"/>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AA679838-626D-468A-A576-EAD0F1F8F574}" name="x_610_template_table_1" displayName="x_610_template_table_1" ref="A6:B21" totalsRowShown="0">
  <autoFilter ref="A6:B21" xr:uid="{C725761B-DC0A-4807-ABBB-1B10DF3821F0}">
    <filterColumn colId="0" hiddenButton="1"/>
    <filterColumn colId="1" hiddenButton="1"/>
  </autoFilter>
  <tableColumns count="2">
    <tableColumn id="1" xr3:uid="{8ACC12E2-5AE2-4BF1-BF1E-522A859B5E98}" name="Data Item" dataDxfId="753"/>
    <tableColumn id="2" xr3:uid="{E0E1DB2F-4E25-420B-8A65-49D0AC7B585F}" name="Factor Table Information" dataDxfId="752"/>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4E14BC1-3D04-4F2C-BF00-E655F9EB4FBD}" name="x_611_template_table_1" displayName="x_611_template_table_1" ref="A6:B21" totalsRowShown="0">
  <autoFilter ref="A6:B21" xr:uid="{C725761B-DC0A-4807-ABBB-1B10DF3821F0}">
    <filterColumn colId="0" hiddenButton="1"/>
    <filterColumn colId="1" hiddenButton="1"/>
  </autoFilter>
  <tableColumns count="2">
    <tableColumn id="1" xr3:uid="{D5C7D336-DE01-4842-A041-AFB7475EA87A}" name="Data Item" dataDxfId="751"/>
    <tableColumn id="2" xr3:uid="{9614EB37-8DA2-403D-8D9B-BB974282B37C}" name="Factor Table Information" dataDxfId="750"/>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072EDAA-72F0-47E0-8CEA-4ED6B86D18EF}" name="x_205_template_table_1" displayName="x_205_template_table_1" ref="A6:B21" totalsRowShown="0">
  <autoFilter ref="A6:B21" xr:uid="{C725761B-DC0A-4807-ABBB-1B10DF3821F0}">
    <filterColumn colId="0" hiddenButton="1"/>
    <filterColumn colId="1" hiddenButton="1"/>
  </autoFilter>
  <tableColumns count="2">
    <tableColumn id="1" xr3:uid="{C6DD2CA4-955B-45A0-8C31-841FF4093DB1}" name="Data Item" dataDxfId="875"/>
    <tableColumn id="2" xr3:uid="{D9925DA0-D1A0-429A-BB7D-D27290191AEF}" name="Factor Table Information" dataDxfId="874"/>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E61918B-0D0C-437F-91C1-80E927D66766}" name="x_612_template_table_1" displayName="x_612_template_table_1" ref="A6:B21" totalsRowShown="0">
  <autoFilter ref="A6:B21" xr:uid="{C725761B-DC0A-4807-ABBB-1B10DF3821F0}">
    <filterColumn colId="0" hiddenButton="1"/>
    <filterColumn colId="1" hiddenButton="1"/>
  </autoFilter>
  <tableColumns count="2">
    <tableColumn id="1" xr3:uid="{E77ADCE2-10A6-4254-8F21-E7DE751C5484}" name="Data Item" dataDxfId="749"/>
    <tableColumn id="2" xr3:uid="{0083581B-26D3-42F2-9F65-6375F7B92AC1}" name="Factor Table Information" dataDxfId="748"/>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CCBC79C5-AE5D-4543-8927-7104A3D55676}" name="x_613_template_table_1" displayName="x_613_template_table_1" ref="A6:B21" totalsRowShown="0">
  <autoFilter ref="A6:B21" xr:uid="{C725761B-DC0A-4807-ABBB-1B10DF3821F0}">
    <filterColumn colId="0" hiddenButton="1"/>
    <filterColumn colId="1" hiddenButton="1"/>
  </autoFilter>
  <tableColumns count="2">
    <tableColumn id="1" xr3:uid="{FE94781A-B641-401C-B28F-BA79B6DA94EB}" name="Data Item" dataDxfId="747"/>
    <tableColumn id="2" xr3:uid="{7F840C82-A064-4756-8DB6-B3FA60A6FF65}" name="Factor Table Information" dataDxfId="746"/>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6BB8756-B468-4A46-8237-86300DF3AE4C}" name="x_614_template_table_1" displayName="x_614_template_table_1" ref="A6:B21" totalsRowShown="0">
  <autoFilter ref="A6:B21" xr:uid="{C725761B-DC0A-4807-ABBB-1B10DF3821F0}">
    <filterColumn colId="0" hiddenButton="1"/>
    <filterColumn colId="1" hiddenButton="1"/>
  </autoFilter>
  <tableColumns count="2">
    <tableColumn id="1" xr3:uid="{DDBE3F23-B136-44F4-AFCE-CF38833D0CDB}" name="Data Item" dataDxfId="745"/>
    <tableColumn id="2" xr3:uid="{AA1DE4A8-A8E2-4655-9BB3-E36D7C4C13D8}" name="Factor Table Information" dataDxfId="744"/>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18B05B96-0150-4571-BCEC-770706DDA46B}" name="x_615_template_table_1" displayName="x_615_template_table_1" ref="A6:B21" totalsRowShown="0">
  <autoFilter ref="A6:B21" xr:uid="{C725761B-DC0A-4807-ABBB-1B10DF3821F0}">
    <filterColumn colId="0" hiddenButton="1"/>
    <filterColumn colId="1" hiddenButton="1"/>
  </autoFilter>
  <tableColumns count="2">
    <tableColumn id="1" xr3:uid="{27684C78-3357-46FF-A3BA-81DB0F8058F2}" name="Data Item" dataDxfId="743"/>
    <tableColumn id="2" xr3:uid="{0D84A381-6725-4288-8B35-76A656BD6812}" name="Factor Table Information" dataDxfId="742"/>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A4CEEABC-96DD-4F9D-8FF3-A41FD174D9D5}" name="x_616_template_table_1" displayName="x_616_template_table_1" ref="A6:B21" totalsRowShown="0">
  <autoFilter ref="A6:B21" xr:uid="{C725761B-DC0A-4807-ABBB-1B10DF3821F0}">
    <filterColumn colId="0" hiddenButton="1"/>
    <filterColumn colId="1" hiddenButton="1"/>
  </autoFilter>
  <tableColumns count="2">
    <tableColumn id="1" xr3:uid="{48193004-786E-4388-994E-4551375EC503}" name="Data Item" dataDxfId="741"/>
    <tableColumn id="2" xr3:uid="{6F122BAA-E3A1-46F4-B41B-B4B65183DAC7}" name="Factor Table Information" dataDxfId="740"/>
  </tableColumns>
  <tableStyleInfo name="factors_info_tables" showFirstColumn="1"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B2D8BCBF-9212-43D0-84DE-A12E45366780}" name="x_617_template_table_1" displayName="x_617_template_table_1" ref="A6:B21" totalsRowShown="0">
  <autoFilter ref="A6:B21" xr:uid="{C725761B-DC0A-4807-ABBB-1B10DF3821F0}">
    <filterColumn colId="0" hiddenButton="1"/>
    <filterColumn colId="1" hiddenButton="1"/>
  </autoFilter>
  <tableColumns count="2">
    <tableColumn id="1" xr3:uid="{84F6FF62-9204-4035-B7C2-F07703CB5327}" name="Data Item" dataDxfId="739"/>
    <tableColumn id="2" xr3:uid="{01B8700B-60F2-4393-8862-6DDB8F77B6F0}" name="Factor Table Information" dataDxfId="738"/>
  </tableColumns>
  <tableStyleInfo name="factors_info_tables" showFirstColumn="1"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F8C8C96-6468-4B5D-A0A0-7A9D7305C3B2}" name="x_618_template_table_1" displayName="x_618_template_table_1" ref="A6:B21" totalsRowShown="0">
  <autoFilter ref="A6:B21" xr:uid="{C725761B-DC0A-4807-ABBB-1B10DF3821F0}">
    <filterColumn colId="0" hiddenButton="1"/>
    <filterColumn colId="1" hiddenButton="1"/>
  </autoFilter>
  <tableColumns count="2">
    <tableColumn id="1" xr3:uid="{2E61148E-BA84-4B4E-900E-A5285B7B286C}" name="Data Item" dataDxfId="737"/>
    <tableColumn id="2" xr3:uid="{37F1A43B-F711-418A-8D09-F6B8D700B26D}" name="Factor Table Information" dataDxfId="736"/>
  </tableColumns>
  <tableStyleInfo name="factors_info_tables" showFirstColumn="1"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74D6EEB8-9BF0-46DF-8B15-D7C3B0996A91}" name="x_619_template_table_1" displayName="x_619_template_table_1" ref="A6:B21" totalsRowShown="0">
  <autoFilter ref="A6:B21" xr:uid="{C725761B-DC0A-4807-ABBB-1B10DF3821F0}">
    <filterColumn colId="0" hiddenButton="1"/>
    <filterColumn colId="1" hiddenButton="1"/>
  </autoFilter>
  <tableColumns count="2">
    <tableColumn id="1" xr3:uid="{EAB5CBBA-0035-43C4-B30F-A6D30E2FDD91}" name="Data Item" dataDxfId="735"/>
    <tableColumn id="2" xr3:uid="{69A96B49-54AC-4B78-9219-7DACE9164522}" name="Factor Table Information" dataDxfId="734"/>
  </tableColumns>
  <tableStyleInfo name="factors_info_tables" showFirstColumn="1"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CCBA16C5-F657-4F60-A87D-5DB9D892F8AE}" name="x_620_template_table_1" displayName="x_620_template_table_1" ref="A6:B21" totalsRowShown="0">
  <autoFilter ref="A6:B21" xr:uid="{C725761B-DC0A-4807-ABBB-1B10DF3821F0}">
    <filterColumn colId="0" hiddenButton="1"/>
    <filterColumn colId="1" hiddenButton="1"/>
  </autoFilter>
  <tableColumns count="2">
    <tableColumn id="1" xr3:uid="{FEAF3992-CF7A-4501-9DDD-425F4408E895}" name="Data Item" dataDxfId="733"/>
    <tableColumn id="2" xr3:uid="{45FDDBBC-50B5-4A5A-993B-DC494A2A0C6A}" name="Factor Table Information" dataDxfId="732"/>
  </tableColumns>
  <tableStyleInfo name="factors_info_tables" showFirstColumn="1"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8F484A0F-E94F-493F-ACB6-6B98F9210CC1}" name="x_621_template_table_1" displayName="x_621_template_table_1" ref="A6:B21" totalsRowShown="0">
  <autoFilter ref="A6:B21" xr:uid="{C725761B-DC0A-4807-ABBB-1B10DF3821F0}">
    <filterColumn colId="0" hiddenButton="1"/>
    <filterColumn colId="1" hiddenButton="1"/>
  </autoFilter>
  <tableColumns count="2">
    <tableColumn id="1" xr3:uid="{F10B5390-9BB9-4DA0-AEB2-23E7826AE172}" name="Data Item" dataDxfId="731"/>
    <tableColumn id="2" xr3:uid="{E75936AE-1B81-40E6-B6DC-CA03D610403D}" name="Factor Table Information" dataDxfId="730"/>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C3B2F0A-2239-4E98-8F4A-8A7C8234C4EF}" name="x_206_template_table_1" displayName="x_206_template_table_1" ref="A6:B21" totalsRowShown="0">
  <autoFilter ref="A6:B21" xr:uid="{C725761B-DC0A-4807-ABBB-1B10DF3821F0}">
    <filterColumn colId="0" hiddenButton="1"/>
    <filterColumn colId="1" hiddenButton="1"/>
  </autoFilter>
  <tableColumns count="2">
    <tableColumn id="1" xr3:uid="{B96C1817-B2A6-4C4F-9C7A-E228C9797EF3}" name="Data Item" dataDxfId="873"/>
    <tableColumn id="2" xr3:uid="{D404B97A-186F-444C-9E78-14DA86B60E92}" name="Factor Table Information" dataDxfId="872"/>
  </tableColumns>
  <tableStyleInfo name="factors_info_tables"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2004CAB6-4438-416C-9A2E-454CBB9226F9}" name="x_622_template_table_1" displayName="x_622_template_table_1" ref="A6:B21" totalsRowShown="0">
  <autoFilter ref="A6:B21" xr:uid="{C725761B-DC0A-4807-ABBB-1B10DF3821F0}">
    <filterColumn colId="0" hiddenButton="1"/>
    <filterColumn colId="1" hiddenButton="1"/>
  </autoFilter>
  <tableColumns count="2">
    <tableColumn id="1" xr3:uid="{0EB55758-3FE5-4AFD-BE8A-D789A2D99489}" name="Data Item" dataDxfId="729"/>
    <tableColumn id="2" xr3:uid="{E64CD10E-B518-48EF-8A91-D0DF04D3F944}" name="Factor Table Information" dataDxfId="728"/>
  </tableColumns>
  <tableStyleInfo name="factors_info_tables" showFirstColumn="1"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D4249DC8-E2A3-4218-A34E-DC78AFD648FF}" name="x_622_template_table_194" displayName="x_622_template_table_194" ref="A6:B21" totalsRowShown="0">
  <tableColumns count="2">
    <tableColumn id="1" xr3:uid="{CF86F556-98A6-454D-8BA9-247C7EE1DFC8}" name="Data Item" dataDxfId="727"/>
    <tableColumn id="2" xr3:uid="{B7435CAF-796B-4A3F-9038-7C368DB7E74E}" name="Factor Table Information" dataDxfId="726"/>
  </tableColumns>
  <tableStyleInfo name="factors_info_tables" showFirstColumn="1"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83CA18B4-6D63-4D32-9810-18D58AC38711}" name="x_624_template_table_1" displayName="x_624_template_table_1" ref="A6:B21" totalsRowShown="0">
  <autoFilter ref="A6:B21" xr:uid="{C725761B-DC0A-4807-ABBB-1B10DF3821F0}">
    <filterColumn colId="0" hiddenButton="1"/>
    <filterColumn colId="1" hiddenButton="1"/>
  </autoFilter>
  <tableColumns count="2">
    <tableColumn id="1" xr3:uid="{FA3D6196-410D-45DD-87A8-94D6D53DEFBC}" name="Data Item" dataDxfId="725"/>
    <tableColumn id="2" xr3:uid="{E2A487B8-29DC-489F-9DDD-C75CB0ACA87C}" name="Factor Table Information" dataDxfId="724"/>
  </tableColumns>
  <tableStyleInfo name="factors_info_tables" showFirstColumn="1"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97A23F6-3F88-40C4-81C1-86AFE6F44B82}" name="x_624_template_table_196" displayName="x_624_template_table_196" ref="A6:B21" totalsRowShown="0">
  <tableColumns count="2">
    <tableColumn id="1" xr3:uid="{A1FBBD84-51BE-48F1-86C8-E67410B01DD4}" name="Data Item" dataDxfId="723"/>
    <tableColumn id="2" xr3:uid="{4D778291-4C4C-412A-84E1-C08F7BE939DA}" name="Factor Table Information" dataDxfId="722"/>
  </tableColumns>
  <tableStyleInfo name="factors_info_tables" showFirstColumn="1"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8536CB20-35B7-4BA5-9266-F87DFA5F6C75}" name="x_626_template_table_1" displayName="x_626_template_table_1" ref="A6:B21" totalsRowShown="0">
  <autoFilter ref="A6:B21" xr:uid="{C725761B-DC0A-4807-ABBB-1B10DF3821F0}">
    <filterColumn colId="0" hiddenButton="1"/>
    <filterColumn colId="1" hiddenButton="1"/>
  </autoFilter>
  <tableColumns count="2">
    <tableColumn id="1" xr3:uid="{2ACD7E9C-CA8E-4FC3-A920-6B14ECDAB33A}" name="Data Item" dataDxfId="721"/>
    <tableColumn id="2" xr3:uid="{627E6E3B-9836-41B4-88AB-1B654EA153F9}" name="Factor Table Information" dataDxfId="720"/>
  </tableColumns>
  <tableStyleInfo name="factors_info_tables" showFirstColumn="1"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D6C89D1C-3C12-4486-9DD1-CDFF9EA5F680}" name="x_626_template_table_197" displayName="x_626_template_table_197" ref="A6:B21" totalsRowShown="0">
  <tableColumns count="2">
    <tableColumn id="1" xr3:uid="{40F8D9EB-E51E-4ADD-8E0A-F2557DCC523D}" name="Data Item" dataDxfId="719"/>
    <tableColumn id="2" xr3:uid="{7236FF68-8867-4375-BC1A-FE36921BB872}" name="Factor Table Information" dataDxfId="718"/>
  </tableColumns>
  <tableStyleInfo name="factors_info_tables" showFirstColumn="1"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B9DEFF2-EBDA-4F3D-B523-DEFC0189A385}" name="x_701_template_table_1" displayName="x_701_template_table_1" ref="A6:B21" totalsRowShown="0">
  <autoFilter ref="A6:B21" xr:uid="{C725761B-DC0A-4807-ABBB-1B10DF3821F0}">
    <filterColumn colId="0" hiddenButton="1"/>
    <filterColumn colId="1" hiddenButton="1"/>
  </autoFilter>
  <tableColumns count="2">
    <tableColumn id="1" xr3:uid="{44EC56B0-4357-4DD8-9590-64BC89F2FD62}" name="Data Item" dataDxfId="717"/>
    <tableColumn id="2" xr3:uid="{CF5B312A-8DDD-4EAB-9AE5-7A0D775EB40A}" name="Factor Table Information" dataDxfId="716"/>
  </tableColumns>
  <tableStyleInfo name="factors_info_tables" showFirstColumn="1"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BE257E53-9880-45FA-B052-617E40CDE45D}" name="x_702_template_table_1" displayName="x_702_template_table_1" ref="A6:B21" totalsRowShown="0">
  <autoFilter ref="A6:B21" xr:uid="{C725761B-DC0A-4807-ABBB-1B10DF3821F0}">
    <filterColumn colId="0" hiddenButton="1"/>
    <filterColumn colId="1" hiddenButton="1"/>
  </autoFilter>
  <tableColumns count="2">
    <tableColumn id="1" xr3:uid="{DE44F9BC-6C37-42DB-8E28-66C7362AA291}" name="Data Item" dataDxfId="715"/>
    <tableColumn id="2" xr3:uid="{AF3E182C-2A83-426E-97B8-D6A44DEDB9C4}" name="Factor Table Information" dataDxfId="714"/>
  </tableColumns>
  <tableStyleInfo name="factors_info_tables" showFirstColumn="1"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FB7ED146-884A-4842-A31B-D59B551B7BDF}" name="x_802_template_table_1" displayName="x_802_template_table_1" ref="A6:B21" totalsRowShown="0">
  <autoFilter ref="A6:B21" xr:uid="{C725761B-DC0A-4807-ABBB-1B10DF3821F0}">
    <filterColumn colId="0" hiddenButton="1"/>
    <filterColumn colId="1" hiddenButton="1"/>
  </autoFilter>
  <tableColumns count="2">
    <tableColumn id="1" xr3:uid="{E1CE1C50-17E1-4A8B-B7EA-E686D9873FEA}" name="Data Item" dataDxfId="713"/>
    <tableColumn id="2" xr3:uid="{3B088662-8417-4D74-9EAB-2061CD9331F1}" name="Factor Table Information" dataDxfId="712"/>
  </tableColumns>
  <tableStyleInfo name="factors_info_tables" showFirstColumn="1"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2F2F991D-F01B-4C88-80D4-FFEEDBD444DC}" name="x_802_template_table_2" displayName="x_802_template_table_2" ref="F6:G21" totalsRowShown="0">
  <tableColumns count="2">
    <tableColumn id="1" xr3:uid="{8F82FAAB-A1E3-4F6C-838A-FC5C4D565EA1}" name="Data Item" dataDxfId="711"/>
    <tableColumn id="2" xr3:uid="{CAD14B3B-937A-4962-8BBC-AD797F7590B5}" name="Factor Table Information" dataDxfId="710"/>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406526-B413-4696-8EAB-5C543F9F70A9}" name="x_207_template_table_1" displayName="x_207_template_table_1" ref="A6:B21" totalsRowShown="0">
  <autoFilter ref="A6:B21" xr:uid="{C725761B-DC0A-4807-ABBB-1B10DF3821F0}">
    <filterColumn colId="0" hiddenButton="1"/>
    <filterColumn colId="1" hiddenButton="1"/>
  </autoFilter>
  <tableColumns count="2">
    <tableColumn id="1" xr3:uid="{6109FF6A-4EA1-4D72-B1CD-EE951E304436}" name="Data Item" dataDxfId="871"/>
    <tableColumn id="2" xr3:uid="{1BD54B45-E1AB-4CB2-A6FE-7930D8474860}" name="Factor Table Information" dataDxfId="870"/>
  </tableColumns>
  <tableStyleInfo name="factors_info_tables" showFirstColumn="1"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D1A392EA-C150-4E40-BEF4-06691F068C63}" name="x_802_template_table_3" displayName="x_802_template_table_3" ref="J6:K21" totalsRowShown="0">
  <tableColumns count="2">
    <tableColumn id="1" xr3:uid="{948D7311-FEDD-436C-9F5A-EF8892514A6F}" name="Data Item" dataDxfId="709"/>
    <tableColumn id="2" xr3:uid="{5C0BC6DD-6441-4DB9-BC02-5F151AD405DE}" name="Factor Table Information" dataDxfId="708"/>
  </tableColumns>
  <tableStyleInfo name="factors_info_tables" showFirstColumn="1"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91.xml.rels><?xml version="1.0" encoding="UTF-8" standalone="yes"?>
<Relationships xmlns="http://schemas.openxmlformats.org/package/2006/relationships"><Relationship Id="rId3" Type="http://schemas.openxmlformats.org/officeDocument/2006/relationships/table" Target="../tables/table90.xml"/><Relationship Id="rId2" Type="http://schemas.openxmlformats.org/officeDocument/2006/relationships/table" Target="../tables/table89.xml"/><Relationship Id="rId1" Type="http://schemas.openxmlformats.org/officeDocument/2006/relationships/table" Target="../tables/table88.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1796875" defaultRowHeight="15.5" x14ac:dyDescent="0.35"/>
  <cols>
    <col min="1" max="1" width="24.54296875" style="12" customWidth="1"/>
    <col min="2" max="2" width="120.54296875" style="4" customWidth="1"/>
    <col min="3" max="16384" width="9.1796875" style="1"/>
  </cols>
  <sheetData>
    <row r="1" spans="1:2" ht="20" x14ac:dyDescent="0.4">
      <c r="A1" s="11" t="s">
        <v>0</v>
      </c>
    </row>
    <row r="2" spans="1:2" x14ac:dyDescent="0.35">
      <c r="A2" s="13" t="s">
        <v>1</v>
      </c>
      <c r="B2" s="5" t="str">
        <f>scheme_abbr &amp; " - Consolidated Factor Spreadsheet"</f>
        <v>Fire_E - Consolidated Factor Spreadsheet</v>
      </c>
    </row>
    <row r="3" spans="1:2" x14ac:dyDescent="0.35">
      <c r="A3" s="13" t="s">
        <v>2</v>
      </c>
      <c r="B3" s="5" t="s">
        <v>3</v>
      </c>
    </row>
    <row r="6" spans="1:2" x14ac:dyDescent="0.35">
      <c r="A6" s="13" t="s">
        <v>4</v>
      </c>
      <c r="B6" s="4" t="str">
        <f>"This spreadsheet contains the full suite of factors that are in force for the " &amp; scheme_name &amp; "."</f>
        <v>This spreadsheet contains the full suite of factors that are in force for the Firefighters' Pension Schemes (England).</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31"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294B0-0382-49B3-BC30-006B93058C23}">
  <sheetPr codeName="Sheet12"/>
  <dimension ref="A1:C31"/>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x-205</v>
      </c>
    </row>
    <row r="6" spans="1:3" x14ac:dyDescent="0.25">
      <c r="A6" s="41" t="s">
        <v>378</v>
      </c>
      <c r="B6" s="48" t="s">
        <v>379</v>
      </c>
      <c r="C6" s="48"/>
    </row>
    <row r="7" spans="1:3" x14ac:dyDescent="0.25">
      <c r="A7" s="41" t="s">
        <v>380</v>
      </c>
      <c r="B7" s="48" t="s">
        <v>31</v>
      </c>
      <c r="C7" s="48"/>
    </row>
    <row r="8" spans="1:3" x14ac:dyDescent="0.25">
      <c r="A8" s="41" t="s">
        <v>124</v>
      </c>
      <c r="B8" s="48">
        <v>2006</v>
      </c>
      <c r="C8" s="48"/>
    </row>
    <row r="9" spans="1:3" x14ac:dyDescent="0.25">
      <c r="A9" s="41" t="s">
        <v>125</v>
      </c>
      <c r="B9" s="48" t="s">
        <v>137</v>
      </c>
      <c r="C9" s="48"/>
    </row>
    <row r="10" spans="1:3" ht="25" x14ac:dyDescent="0.25">
      <c r="A10" s="41" t="s">
        <v>6</v>
      </c>
      <c r="B10" s="48" t="s">
        <v>152</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205</v>
      </c>
      <c r="C14" s="48"/>
    </row>
    <row r="15" spans="1:3" x14ac:dyDescent="0.25">
      <c r="A15" s="41" t="s">
        <v>382</v>
      </c>
      <c r="B15" s="48" t="s">
        <v>153</v>
      </c>
      <c r="C15" s="48"/>
    </row>
    <row r="16" spans="1:3" x14ac:dyDescent="0.25">
      <c r="A16" s="41" t="s">
        <v>131</v>
      </c>
      <c r="B16" s="48" t="s">
        <v>154</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386</v>
      </c>
      <c r="C26" s="57" t="s">
        <v>390</v>
      </c>
    </row>
    <row r="27" spans="1:3" x14ac:dyDescent="0.25">
      <c r="A27" s="44">
        <v>60</v>
      </c>
      <c r="B27" s="45">
        <v>15.46</v>
      </c>
      <c r="C27" s="45">
        <v>3.98</v>
      </c>
    </row>
    <row r="28" spans="1:3" x14ac:dyDescent="0.25">
      <c r="A28" s="44">
        <v>61</v>
      </c>
      <c r="B28" s="45">
        <v>15.81</v>
      </c>
      <c r="C28" s="45">
        <v>3.98</v>
      </c>
    </row>
    <row r="29" spans="1:3" x14ac:dyDescent="0.25">
      <c r="A29" s="44">
        <v>62</v>
      </c>
      <c r="B29" s="45">
        <v>16.18</v>
      </c>
      <c r="C29" s="45">
        <v>3.99</v>
      </c>
    </row>
    <row r="30" spans="1:3" x14ac:dyDescent="0.25">
      <c r="A30" s="44">
        <v>63</v>
      </c>
      <c r="B30" s="45">
        <v>16.57</v>
      </c>
      <c r="C30" s="45">
        <v>3.98</v>
      </c>
    </row>
    <row r="31" spans="1:3" x14ac:dyDescent="0.25">
      <c r="A31" s="44">
        <v>64</v>
      </c>
      <c r="B31" s="45">
        <v>16.98</v>
      </c>
      <c r="C31" s="45">
        <v>3.98</v>
      </c>
    </row>
  </sheetData>
  <sheetProtection algorithmName="SHA-512" hashValue="zKXzz80hKKBnQmQ3EQeaUs76k48ONjxnqjpMRM0lm2Pgeka5zt/BcXNmlHfh0G/jKkke9W1YQ4Ow184S4h41og==" saltValue="gI3AI4XhJi2wqmsctUrL5Q==" spinCount="100000" sheet="1" objects="1" scenarios="1"/>
  <conditionalFormatting sqref="A6:A21">
    <cfRule type="expression" dxfId="647" priority="9" stopIfTrue="1">
      <formula>MOD(ROW(),2)=0</formula>
    </cfRule>
    <cfRule type="expression" dxfId="646" priority="10" stopIfTrue="1">
      <formula>MOD(ROW(),2)&lt;&gt;0</formula>
    </cfRule>
  </conditionalFormatting>
  <conditionalFormatting sqref="A26:A31">
    <cfRule type="expression" dxfId="645" priority="13" stopIfTrue="1">
      <formula>MOD(ROW(),2)=0</formula>
    </cfRule>
    <cfRule type="expression" dxfId="644" priority="14" stopIfTrue="1">
      <formula>MOD(ROW(),2)&lt;&gt;0</formula>
    </cfRule>
  </conditionalFormatting>
  <conditionalFormatting sqref="B6:C21">
    <cfRule type="expression" dxfId="643" priority="11" stopIfTrue="1">
      <formula>MOD(ROW(),2)=0</formula>
    </cfRule>
    <cfRule type="expression" dxfId="642" priority="12" stopIfTrue="1">
      <formula>MOD(ROW(),2)&lt;&gt;0</formula>
    </cfRule>
  </conditionalFormatting>
  <conditionalFormatting sqref="B26:C31">
    <cfRule type="expression" dxfId="641" priority="15" stopIfTrue="1">
      <formula>MOD(ROW(),2)=0</formula>
    </cfRule>
    <cfRule type="expression" dxfId="640" priority="16"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BB0A-A936-4206-BBE4-8C3369A19167}">
  <sheetPr codeName="Sheet13"/>
  <dimension ref="A1:D68"/>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CETV - x-206</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137</v>
      </c>
      <c r="C9" s="48"/>
      <c r="D9" s="48"/>
    </row>
    <row r="10" spans="1:4" x14ac:dyDescent="0.25">
      <c r="A10" s="41" t="s">
        <v>6</v>
      </c>
      <c r="B10" s="48" t="s">
        <v>138</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206</v>
      </c>
      <c r="C14" s="48"/>
      <c r="D14" s="48"/>
    </row>
    <row r="15" spans="1:4" x14ac:dyDescent="0.25">
      <c r="A15" s="41" t="s">
        <v>382</v>
      </c>
      <c r="B15" s="48" t="s">
        <v>155</v>
      </c>
      <c r="C15" s="48"/>
      <c r="D15" s="48"/>
    </row>
    <row r="16" spans="1:4" x14ac:dyDescent="0.25">
      <c r="A16" s="41" t="s">
        <v>131</v>
      </c>
      <c r="B16" s="48" t="s">
        <v>156</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386</v>
      </c>
      <c r="C26" s="57" t="s">
        <v>390</v>
      </c>
      <c r="D26" s="57" t="s">
        <v>388</v>
      </c>
    </row>
    <row r="27" spans="1:4" x14ac:dyDescent="0.25">
      <c r="A27" s="44">
        <v>18</v>
      </c>
      <c r="B27" s="45">
        <v>9.18</v>
      </c>
      <c r="C27" s="45">
        <v>2.12</v>
      </c>
      <c r="D27" s="45">
        <v>0</v>
      </c>
    </row>
    <row r="28" spans="1:4" x14ac:dyDescent="0.25">
      <c r="A28" s="44">
        <v>19</v>
      </c>
      <c r="B28" s="45">
        <v>9.34</v>
      </c>
      <c r="C28" s="45">
        <v>2.2200000000000002</v>
      </c>
      <c r="D28" s="45">
        <v>0</v>
      </c>
    </row>
    <row r="29" spans="1:4" x14ac:dyDescent="0.25">
      <c r="A29" s="44">
        <v>20</v>
      </c>
      <c r="B29" s="45">
        <v>9.51</v>
      </c>
      <c r="C29" s="45">
        <v>2.2599999999999998</v>
      </c>
      <c r="D29" s="45">
        <v>0</v>
      </c>
    </row>
    <row r="30" spans="1:4" x14ac:dyDescent="0.25">
      <c r="A30" s="44">
        <v>21</v>
      </c>
      <c r="B30" s="45">
        <v>9.68</v>
      </c>
      <c r="C30" s="45">
        <v>2.2999999999999998</v>
      </c>
      <c r="D30" s="45">
        <v>0</v>
      </c>
    </row>
    <row r="31" spans="1:4" x14ac:dyDescent="0.25">
      <c r="A31" s="44">
        <v>22</v>
      </c>
      <c r="B31" s="45">
        <v>9.86</v>
      </c>
      <c r="C31" s="45">
        <v>2.34</v>
      </c>
      <c r="D31" s="45">
        <v>0</v>
      </c>
    </row>
    <row r="32" spans="1:4" x14ac:dyDescent="0.25">
      <c r="A32" s="44">
        <v>23</v>
      </c>
      <c r="B32" s="45">
        <v>10.029999999999999</v>
      </c>
      <c r="C32" s="45">
        <v>2.38</v>
      </c>
      <c r="D32" s="45">
        <v>0</v>
      </c>
    </row>
    <row r="33" spans="1:4" x14ac:dyDescent="0.25">
      <c r="A33" s="44">
        <v>24</v>
      </c>
      <c r="B33" s="45">
        <v>10.210000000000001</v>
      </c>
      <c r="C33" s="45">
        <v>2.42</v>
      </c>
      <c r="D33" s="45">
        <v>0</v>
      </c>
    </row>
    <row r="34" spans="1:4" x14ac:dyDescent="0.25">
      <c r="A34" s="44">
        <v>25</v>
      </c>
      <c r="B34" s="45">
        <v>10.4</v>
      </c>
      <c r="C34" s="45">
        <v>2.46</v>
      </c>
      <c r="D34" s="45">
        <v>0</v>
      </c>
    </row>
    <row r="35" spans="1:4" x14ac:dyDescent="0.25">
      <c r="A35" s="44">
        <v>26</v>
      </c>
      <c r="B35" s="45">
        <v>10.58</v>
      </c>
      <c r="C35" s="45">
        <v>2.5</v>
      </c>
      <c r="D35" s="45">
        <v>0</v>
      </c>
    </row>
    <row r="36" spans="1:4" x14ac:dyDescent="0.25">
      <c r="A36" s="44">
        <v>27</v>
      </c>
      <c r="B36" s="45">
        <v>10.78</v>
      </c>
      <c r="C36" s="45">
        <v>2.5499999999999998</v>
      </c>
      <c r="D36" s="45">
        <v>0</v>
      </c>
    </row>
    <row r="37" spans="1:4" x14ac:dyDescent="0.25">
      <c r="A37" s="44">
        <v>28</v>
      </c>
      <c r="B37" s="45">
        <v>10.97</v>
      </c>
      <c r="C37" s="45">
        <v>2.59</v>
      </c>
      <c r="D37" s="45">
        <v>0</v>
      </c>
    </row>
    <row r="38" spans="1:4" x14ac:dyDescent="0.25">
      <c r="A38" s="44">
        <v>29</v>
      </c>
      <c r="B38" s="45">
        <v>11.17</v>
      </c>
      <c r="C38" s="45">
        <v>2.64</v>
      </c>
      <c r="D38" s="45">
        <v>0</v>
      </c>
    </row>
    <row r="39" spans="1:4" x14ac:dyDescent="0.25">
      <c r="A39" s="44">
        <v>30</v>
      </c>
      <c r="B39" s="45">
        <v>11.37</v>
      </c>
      <c r="C39" s="45">
        <v>2.68</v>
      </c>
      <c r="D39" s="45">
        <v>0</v>
      </c>
    </row>
    <row r="40" spans="1:4" x14ac:dyDescent="0.25">
      <c r="A40" s="44">
        <v>31</v>
      </c>
      <c r="B40" s="45">
        <v>11.57</v>
      </c>
      <c r="C40" s="45">
        <v>2.73</v>
      </c>
      <c r="D40" s="45">
        <v>0</v>
      </c>
    </row>
    <row r="41" spans="1:4" x14ac:dyDescent="0.25">
      <c r="A41" s="44">
        <v>32</v>
      </c>
      <c r="B41" s="45">
        <v>11.78</v>
      </c>
      <c r="C41" s="45">
        <v>2.78</v>
      </c>
      <c r="D41" s="45">
        <v>0</v>
      </c>
    </row>
    <row r="42" spans="1:4" x14ac:dyDescent="0.25">
      <c r="A42" s="44">
        <v>33</v>
      </c>
      <c r="B42" s="45">
        <v>11.99</v>
      </c>
      <c r="C42" s="45">
        <v>2.82</v>
      </c>
      <c r="D42" s="45">
        <v>0</v>
      </c>
    </row>
    <row r="43" spans="1:4" x14ac:dyDescent="0.25">
      <c r="A43" s="44">
        <v>34</v>
      </c>
      <c r="B43" s="45">
        <v>12.21</v>
      </c>
      <c r="C43" s="45">
        <v>2.87</v>
      </c>
      <c r="D43" s="45">
        <v>0</v>
      </c>
    </row>
    <row r="44" spans="1:4" x14ac:dyDescent="0.25">
      <c r="A44" s="44">
        <v>35</v>
      </c>
      <c r="B44" s="45">
        <v>12.43</v>
      </c>
      <c r="C44" s="45">
        <v>2.92</v>
      </c>
      <c r="D44" s="45">
        <v>0</v>
      </c>
    </row>
    <row r="45" spans="1:4" x14ac:dyDescent="0.25">
      <c r="A45" s="44">
        <v>36</v>
      </c>
      <c r="B45" s="45">
        <v>12.66</v>
      </c>
      <c r="C45" s="45">
        <v>2.97</v>
      </c>
      <c r="D45" s="45">
        <v>0</v>
      </c>
    </row>
    <row r="46" spans="1:4" x14ac:dyDescent="0.25">
      <c r="A46" s="44">
        <v>37</v>
      </c>
      <c r="B46" s="45">
        <v>12.89</v>
      </c>
      <c r="C46" s="45">
        <v>3.02</v>
      </c>
      <c r="D46" s="45">
        <v>0</v>
      </c>
    </row>
    <row r="47" spans="1:4" x14ac:dyDescent="0.25">
      <c r="A47" s="44">
        <v>38</v>
      </c>
      <c r="B47" s="45">
        <v>13.12</v>
      </c>
      <c r="C47" s="45">
        <v>3.07</v>
      </c>
      <c r="D47" s="45">
        <v>0</v>
      </c>
    </row>
    <row r="48" spans="1:4" x14ac:dyDescent="0.25">
      <c r="A48" s="44">
        <v>39</v>
      </c>
      <c r="B48" s="45">
        <v>13.36</v>
      </c>
      <c r="C48" s="45">
        <v>3.12</v>
      </c>
      <c r="D48" s="45">
        <v>0</v>
      </c>
    </row>
    <row r="49" spans="1:4" x14ac:dyDescent="0.25">
      <c r="A49" s="44">
        <v>40</v>
      </c>
      <c r="B49" s="45">
        <v>13.6</v>
      </c>
      <c r="C49" s="45">
        <v>3.17</v>
      </c>
      <c r="D49" s="45">
        <v>0</v>
      </c>
    </row>
    <row r="50" spans="1:4" x14ac:dyDescent="0.25">
      <c r="A50" s="44">
        <v>41</v>
      </c>
      <c r="B50" s="45">
        <v>13.85</v>
      </c>
      <c r="C50" s="45">
        <v>3.22</v>
      </c>
      <c r="D50" s="45">
        <v>0</v>
      </c>
    </row>
    <row r="51" spans="1:4" x14ac:dyDescent="0.25">
      <c r="A51" s="44">
        <v>42</v>
      </c>
      <c r="B51" s="45">
        <v>14.11</v>
      </c>
      <c r="C51" s="45">
        <v>3.27</v>
      </c>
      <c r="D51" s="45">
        <v>0</v>
      </c>
    </row>
    <row r="52" spans="1:4" x14ac:dyDescent="0.25">
      <c r="A52" s="44">
        <v>43</v>
      </c>
      <c r="B52" s="45">
        <v>14.37</v>
      </c>
      <c r="C52" s="45">
        <v>3.32</v>
      </c>
      <c r="D52" s="45">
        <v>0</v>
      </c>
    </row>
    <row r="53" spans="1:4" x14ac:dyDescent="0.25">
      <c r="A53" s="44">
        <v>44</v>
      </c>
      <c r="B53" s="45">
        <v>14.63</v>
      </c>
      <c r="C53" s="45">
        <v>3.37</v>
      </c>
      <c r="D53" s="45">
        <v>0</v>
      </c>
    </row>
    <row r="54" spans="1:4" x14ac:dyDescent="0.25">
      <c r="A54" s="44">
        <v>45</v>
      </c>
      <c r="B54" s="45">
        <v>14.91</v>
      </c>
      <c r="C54" s="45">
        <v>3.42</v>
      </c>
      <c r="D54" s="45">
        <v>0</v>
      </c>
    </row>
    <row r="55" spans="1:4" x14ac:dyDescent="0.25">
      <c r="A55" s="44">
        <v>46</v>
      </c>
      <c r="B55" s="45">
        <v>15.19</v>
      </c>
      <c r="C55" s="45">
        <v>3.47</v>
      </c>
      <c r="D55" s="45">
        <v>0</v>
      </c>
    </row>
    <row r="56" spans="1:4" x14ac:dyDescent="0.25">
      <c r="A56" s="44">
        <v>47</v>
      </c>
      <c r="B56" s="45">
        <v>15.47</v>
      </c>
      <c r="C56" s="45">
        <v>3.51</v>
      </c>
      <c r="D56" s="45">
        <v>0</v>
      </c>
    </row>
    <row r="57" spans="1:4" x14ac:dyDescent="0.25">
      <c r="A57" s="44">
        <v>48</v>
      </c>
      <c r="B57" s="45">
        <v>15.77</v>
      </c>
      <c r="C57" s="45">
        <v>3.55</v>
      </c>
      <c r="D57" s="45">
        <v>0</v>
      </c>
    </row>
    <row r="58" spans="1:4" x14ac:dyDescent="0.25">
      <c r="A58" s="44">
        <v>49</v>
      </c>
      <c r="B58" s="45">
        <v>16.079999999999998</v>
      </c>
      <c r="C58" s="45">
        <v>3.6</v>
      </c>
      <c r="D58" s="45">
        <v>0</v>
      </c>
    </row>
    <row r="59" spans="1:4" x14ac:dyDescent="0.25">
      <c r="A59" s="44">
        <v>50</v>
      </c>
      <c r="B59" s="45">
        <v>16.39</v>
      </c>
      <c r="C59" s="45">
        <v>3.64</v>
      </c>
      <c r="D59" s="45">
        <v>0</v>
      </c>
    </row>
    <row r="60" spans="1:4" x14ac:dyDescent="0.25">
      <c r="A60" s="44">
        <v>51</v>
      </c>
      <c r="B60" s="45">
        <v>16.71</v>
      </c>
      <c r="C60" s="45">
        <v>3.68</v>
      </c>
      <c r="D60" s="45">
        <v>0</v>
      </c>
    </row>
    <row r="61" spans="1:4" x14ac:dyDescent="0.25">
      <c r="A61" s="44">
        <v>52</v>
      </c>
      <c r="B61" s="45">
        <v>17.04</v>
      </c>
      <c r="C61" s="45">
        <v>3.72</v>
      </c>
      <c r="D61" s="45">
        <v>0</v>
      </c>
    </row>
    <row r="62" spans="1:4" x14ac:dyDescent="0.25">
      <c r="A62" s="44">
        <v>53</v>
      </c>
      <c r="B62" s="45">
        <v>17.38</v>
      </c>
      <c r="C62" s="45">
        <v>3.75</v>
      </c>
      <c r="D62" s="45">
        <v>0</v>
      </c>
    </row>
    <row r="63" spans="1:4" x14ac:dyDescent="0.25">
      <c r="A63" s="44">
        <v>54</v>
      </c>
      <c r="B63" s="45">
        <v>17.73</v>
      </c>
      <c r="C63" s="45">
        <v>3.78</v>
      </c>
      <c r="D63" s="45">
        <v>0</v>
      </c>
    </row>
    <row r="64" spans="1:4" x14ac:dyDescent="0.25">
      <c r="A64" s="44">
        <v>55</v>
      </c>
      <c r="B64" s="45">
        <v>18.100000000000001</v>
      </c>
      <c r="C64" s="45">
        <v>3.81</v>
      </c>
      <c r="D64" s="45">
        <v>0</v>
      </c>
    </row>
    <row r="65" spans="1:4" x14ac:dyDescent="0.25">
      <c r="A65" s="44">
        <v>56</v>
      </c>
      <c r="B65" s="45">
        <v>18.489999999999998</v>
      </c>
      <c r="C65" s="45">
        <v>3.83</v>
      </c>
      <c r="D65" s="45">
        <v>0</v>
      </c>
    </row>
    <row r="66" spans="1:4" x14ac:dyDescent="0.25">
      <c r="A66" s="44">
        <v>57</v>
      </c>
      <c r="B66" s="45">
        <v>18.89</v>
      </c>
      <c r="C66" s="45">
        <v>3.85</v>
      </c>
      <c r="D66" s="45">
        <v>0</v>
      </c>
    </row>
    <row r="67" spans="1:4" x14ac:dyDescent="0.25">
      <c r="A67" s="44">
        <v>58</v>
      </c>
      <c r="B67" s="45">
        <v>19.309999999999999</v>
      </c>
      <c r="C67" s="45">
        <v>3.86</v>
      </c>
      <c r="D67" s="45">
        <v>0</v>
      </c>
    </row>
    <row r="68" spans="1:4" x14ac:dyDescent="0.25">
      <c r="A68" s="44">
        <v>59</v>
      </c>
      <c r="B68" s="45">
        <v>19.739999999999998</v>
      </c>
      <c r="C68" s="45">
        <v>3.88</v>
      </c>
      <c r="D68" s="45">
        <v>0</v>
      </c>
    </row>
  </sheetData>
  <sheetProtection algorithmName="SHA-512" hashValue="lfZAbc8k9WH7hQzev9rQ2khFhRncEhfjF3hF10XrZ0FL5AfO0w8rCKYrPmtcZ4GpFXPZ7z4YbudZS7ljBsKUsw==" saltValue="66n539v4oymVotsPRHpo3g==" spinCount="100000" sheet="1" objects="1" scenarios="1"/>
  <conditionalFormatting sqref="A6:A21">
    <cfRule type="expression" dxfId="639" priority="9" stopIfTrue="1">
      <formula>MOD(ROW(),2)=0</formula>
    </cfRule>
    <cfRule type="expression" dxfId="638" priority="10" stopIfTrue="1">
      <formula>MOD(ROW(),2)&lt;&gt;0</formula>
    </cfRule>
  </conditionalFormatting>
  <conditionalFormatting sqref="A26:A68">
    <cfRule type="expression" dxfId="637" priority="13" stopIfTrue="1">
      <formula>MOD(ROW(),2)=0</formula>
    </cfRule>
    <cfRule type="expression" dxfId="636" priority="14" stopIfTrue="1">
      <formula>MOD(ROW(),2)&lt;&gt;0</formula>
    </cfRule>
  </conditionalFormatting>
  <conditionalFormatting sqref="B6:D21">
    <cfRule type="expression" dxfId="635" priority="11" stopIfTrue="1">
      <formula>MOD(ROW(),2)=0</formula>
    </cfRule>
    <cfRule type="expression" dxfId="634" priority="12" stopIfTrue="1">
      <formula>MOD(ROW(),2)&lt;&gt;0</formula>
    </cfRule>
  </conditionalFormatting>
  <conditionalFormatting sqref="B26:D68">
    <cfRule type="expression" dxfId="633" priority="15" stopIfTrue="1">
      <formula>MOD(ROW(),2)=0</formula>
    </cfRule>
    <cfRule type="expression" dxfId="632" priority="16"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977B-7074-44D1-A60C-50CEDC8FCD3E}">
  <sheetPr codeName="Sheet14"/>
  <dimension ref="A1:D68"/>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CETV - x-207</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137</v>
      </c>
      <c r="C9" s="48"/>
      <c r="D9" s="48"/>
    </row>
    <row r="10" spans="1:4" x14ac:dyDescent="0.25">
      <c r="A10" s="41" t="s">
        <v>6</v>
      </c>
      <c r="B10" s="48" t="s">
        <v>138</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207</v>
      </c>
      <c r="C14" s="48"/>
      <c r="D14" s="48"/>
    </row>
    <row r="15" spans="1:4" x14ac:dyDescent="0.25">
      <c r="A15" s="41" t="s">
        <v>382</v>
      </c>
      <c r="B15" s="48" t="s">
        <v>157</v>
      </c>
      <c r="C15" s="48"/>
      <c r="D15" s="48"/>
    </row>
    <row r="16" spans="1:4" x14ac:dyDescent="0.25">
      <c r="A16" s="41" t="s">
        <v>131</v>
      </c>
      <c r="B16" s="48" t="s">
        <v>158</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386</v>
      </c>
      <c r="C26" s="57" t="s">
        <v>390</v>
      </c>
      <c r="D26" s="57" t="s">
        <v>388</v>
      </c>
    </row>
    <row r="27" spans="1:4" x14ac:dyDescent="0.25">
      <c r="A27" s="44">
        <v>18</v>
      </c>
      <c r="B27" s="45">
        <v>9.18</v>
      </c>
      <c r="C27" s="45">
        <v>2.12</v>
      </c>
      <c r="D27" s="45">
        <v>0</v>
      </c>
    </row>
    <row r="28" spans="1:4" x14ac:dyDescent="0.25">
      <c r="A28" s="44">
        <v>19</v>
      </c>
      <c r="B28" s="45">
        <v>9.34</v>
      </c>
      <c r="C28" s="45">
        <v>2.2200000000000002</v>
      </c>
      <c r="D28" s="45">
        <v>0</v>
      </c>
    </row>
    <row r="29" spans="1:4" x14ac:dyDescent="0.25">
      <c r="A29" s="44">
        <v>20</v>
      </c>
      <c r="B29" s="45">
        <v>9.51</v>
      </c>
      <c r="C29" s="45">
        <v>2.2599999999999998</v>
      </c>
      <c r="D29" s="45">
        <v>0</v>
      </c>
    </row>
    <row r="30" spans="1:4" x14ac:dyDescent="0.25">
      <c r="A30" s="44">
        <v>21</v>
      </c>
      <c r="B30" s="45">
        <v>9.68</v>
      </c>
      <c r="C30" s="45">
        <v>2.2999999999999998</v>
      </c>
      <c r="D30" s="45">
        <v>0</v>
      </c>
    </row>
    <row r="31" spans="1:4" x14ac:dyDescent="0.25">
      <c r="A31" s="44">
        <v>22</v>
      </c>
      <c r="B31" s="45">
        <v>9.86</v>
      </c>
      <c r="C31" s="45">
        <v>2.34</v>
      </c>
      <c r="D31" s="45">
        <v>0</v>
      </c>
    </row>
    <row r="32" spans="1:4" x14ac:dyDescent="0.25">
      <c r="A32" s="44">
        <v>23</v>
      </c>
      <c r="B32" s="45">
        <v>10.029999999999999</v>
      </c>
      <c r="C32" s="45">
        <v>2.38</v>
      </c>
      <c r="D32" s="45">
        <v>0</v>
      </c>
    </row>
    <row r="33" spans="1:4" x14ac:dyDescent="0.25">
      <c r="A33" s="44">
        <v>24</v>
      </c>
      <c r="B33" s="45">
        <v>10.210000000000001</v>
      </c>
      <c r="C33" s="45">
        <v>2.42</v>
      </c>
      <c r="D33" s="45">
        <v>0</v>
      </c>
    </row>
    <row r="34" spans="1:4" x14ac:dyDescent="0.25">
      <c r="A34" s="44">
        <v>25</v>
      </c>
      <c r="B34" s="45">
        <v>10.4</v>
      </c>
      <c r="C34" s="45">
        <v>2.46</v>
      </c>
      <c r="D34" s="45">
        <v>0</v>
      </c>
    </row>
    <row r="35" spans="1:4" x14ac:dyDescent="0.25">
      <c r="A35" s="44">
        <v>26</v>
      </c>
      <c r="B35" s="45">
        <v>10.58</v>
      </c>
      <c r="C35" s="45">
        <v>2.5</v>
      </c>
      <c r="D35" s="45">
        <v>0</v>
      </c>
    </row>
    <row r="36" spans="1:4" x14ac:dyDescent="0.25">
      <c r="A36" s="44">
        <v>27</v>
      </c>
      <c r="B36" s="45">
        <v>10.78</v>
      </c>
      <c r="C36" s="45">
        <v>2.5499999999999998</v>
      </c>
      <c r="D36" s="45">
        <v>0</v>
      </c>
    </row>
    <row r="37" spans="1:4" x14ac:dyDescent="0.25">
      <c r="A37" s="44">
        <v>28</v>
      </c>
      <c r="B37" s="45">
        <v>10.97</v>
      </c>
      <c r="C37" s="45">
        <v>2.59</v>
      </c>
      <c r="D37" s="45">
        <v>0</v>
      </c>
    </row>
    <row r="38" spans="1:4" x14ac:dyDescent="0.25">
      <c r="A38" s="44">
        <v>29</v>
      </c>
      <c r="B38" s="45">
        <v>11.17</v>
      </c>
      <c r="C38" s="45">
        <v>2.64</v>
      </c>
      <c r="D38" s="45">
        <v>0</v>
      </c>
    </row>
    <row r="39" spans="1:4" x14ac:dyDescent="0.25">
      <c r="A39" s="44">
        <v>30</v>
      </c>
      <c r="B39" s="45">
        <v>11.37</v>
      </c>
      <c r="C39" s="45">
        <v>2.68</v>
      </c>
      <c r="D39" s="45">
        <v>0</v>
      </c>
    </row>
    <row r="40" spans="1:4" x14ac:dyDescent="0.25">
      <c r="A40" s="44">
        <v>31</v>
      </c>
      <c r="B40" s="45">
        <v>11.57</v>
      </c>
      <c r="C40" s="45">
        <v>2.73</v>
      </c>
      <c r="D40" s="45">
        <v>0</v>
      </c>
    </row>
    <row r="41" spans="1:4" x14ac:dyDescent="0.25">
      <c r="A41" s="44">
        <v>32</v>
      </c>
      <c r="B41" s="45">
        <v>11.78</v>
      </c>
      <c r="C41" s="45">
        <v>2.78</v>
      </c>
      <c r="D41" s="45">
        <v>0</v>
      </c>
    </row>
    <row r="42" spans="1:4" x14ac:dyDescent="0.25">
      <c r="A42" s="44">
        <v>33</v>
      </c>
      <c r="B42" s="45">
        <v>11.99</v>
      </c>
      <c r="C42" s="45">
        <v>2.82</v>
      </c>
      <c r="D42" s="45">
        <v>0</v>
      </c>
    </row>
    <row r="43" spans="1:4" x14ac:dyDescent="0.25">
      <c r="A43" s="44">
        <v>34</v>
      </c>
      <c r="B43" s="45">
        <v>12.21</v>
      </c>
      <c r="C43" s="45">
        <v>2.87</v>
      </c>
      <c r="D43" s="45">
        <v>0</v>
      </c>
    </row>
    <row r="44" spans="1:4" x14ac:dyDescent="0.25">
      <c r="A44" s="44">
        <v>35</v>
      </c>
      <c r="B44" s="45">
        <v>12.43</v>
      </c>
      <c r="C44" s="45">
        <v>2.92</v>
      </c>
      <c r="D44" s="45">
        <v>0</v>
      </c>
    </row>
    <row r="45" spans="1:4" x14ac:dyDescent="0.25">
      <c r="A45" s="44">
        <v>36</v>
      </c>
      <c r="B45" s="45">
        <v>12.66</v>
      </c>
      <c r="C45" s="45">
        <v>2.97</v>
      </c>
      <c r="D45" s="45">
        <v>0</v>
      </c>
    </row>
    <row r="46" spans="1:4" x14ac:dyDescent="0.25">
      <c r="A46" s="44">
        <v>37</v>
      </c>
      <c r="B46" s="45">
        <v>12.89</v>
      </c>
      <c r="C46" s="45">
        <v>3.02</v>
      </c>
      <c r="D46" s="45">
        <v>0</v>
      </c>
    </row>
    <row r="47" spans="1:4" x14ac:dyDescent="0.25">
      <c r="A47" s="44">
        <v>38</v>
      </c>
      <c r="B47" s="45">
        <v>13.12</v>
      </c>
      <c r="C47" s="45">
        <v>3.07</v>
      </c>
      <c r="D47" s="45">
        <v>0</v>
      </c>
    </row>
    <row r="48" spans="1:4" x14ac:dyDescent="0.25">
      <c r="A48" s="44">
        <v>39</v>
      </c>
      <c r="B48" s="45">
        <v>13.36</v>
      </c>
      <c r="C48" s="45">
        <v>3.12</v>
      </c>
      <c r="D48" s="45">
        <v>0</v>
      </c>
    </row>
    <row r="49" spans="1:4" x14ac:dyDescent="0.25">
      <c r="A49" s="44">
        <v>40</v>
      </c>
      <c r="B49" s="45">
        <v>13.6</v>
      </c>
      <c r="C49" s="45">
        <v>3.17</v>
      </c>
      <c r="D49" s="45">
        <v>0</v>
      </c>
    </row>
    <row r="50" spans="1:4" x14ac:dyDescent="0.25">
      <c r="A50" s="44">
        <v>41</v>
      </c>
      <c r="B50" s="45">
        <v>13.85</v>
      </c>
      <c r="C50" s="45">
        <v>3.22</v>
      </c>
      <c r="D50" s="45">
        <v>0</v>
      </c>
    </row>
    <row r="51" spans="1:4" x14ac:dyDescent="0.25">
      <c r="A51" s="44">
        <v>42</v>
      </c>
      <c r="B51" s="45">
        <v>14.11</v>
      </c>
      <c r="C51" s="45">
        <v>3.27</v>
      </c>
      <c r="D51" s="45">
        <v>0</v>
      </c>
    </row>
    <row r="52" spans="1:4" x14ac:dyDescent="0.25">
      <c r="A52" s="44">
        <v>43</v>
      </c>
      <c r="B52" s="45">
        <v>14.37</v>
      </c>
      <c r="C52" s="45">
        <v>3.32</v>
      </c>
      <c r="D52" s="45">
        <v>0</v>
      </c>
    </row>
    <row r="53" spans="1:4" x14ac:dyDescent="0.25">
      <c r="A53" s="44">
        <v>44</v>
      </c>
      <c r="B53" s="45">
        <v>14.63</v>
      </c>
      <c r="C53" s="45">
        <v>3.37</v>
      </c>
      <c r="D53" s="45">
        <v>0</v>
      </c>
    </row>
    <row r="54" spans="1:4" x14ac:dyDescent="0.25">
      <c r="A54" s="44">
        <v>45</v>
      </c>
      <c r="B54" s="45">
        <v>14.91</v>
      </c>
      <c r="C54" s="45">
        <v>3.42</v>
      </c>
      <c r="D54" s="45">
        <v>0</v>
      </c>
    </row>
    <row r="55" spans="1:4" x14ac:dyDescent="0.25">
      <c r="A55" s="44">
        <v>46</v>
      </c>
      <c r="B55" s="45">
        <v>15.19</v>
      </c>
      <c r="C55" s="45">
        <v>3.47</v>
      </c>
      <c r="D55" s="45">
        <v>0</v>
      </c>
    </row>
    <row r="56" spans="1:4" x14ac:dyDescent="0.25">
      <c r="A56" s="44">
        <v>47</v>
      </c>
      <c r="B56" s="45">
        <v>15.47</v>
      </c>
      <c r="C56" s="45">
        <v>3.51</v>
      </c>
      <c r="D56" s="45">
        <v>0</v>
      </c>
    </row>
    <row r="57" spans="1:4" x14ac:dyDescent="0.25">
      <c r="A57" s="44">
        <v>48</v>
      </c>
      <c r="B57" s="45">
        <v>15.77</v>
      </c>
      <c r="C57" s="45">
        <v>3.55</v>
      </c>
      <c r="D57" s="45">
        <v>0</v>
      </c>
    </row>
    <row r="58" spans="1:4" x14ac:dyDescent="0.25">
      <c r="A58" s="44">
        <v>49</v>
      </c>
      <c r="B58" s="45">
        <v>16.079999999999998</v>
      </c>
      <c r="C58" s="45">
        <v>3.6</v>
      </c>
      <c r="D58" s="45">
        <v>0</v>
      </c>
    </row>
    <row r="59" spans="1:4" x14ac:dyDescent="0.25">
      <c r="A59" s="44">
        <v>50</v>
      </c>
      <c r="B59" s="45">
        <v>16.39</v>
      </c>
      <c r="C59" s="45">
        <v>3.64</v>
      </c>
      <c r="D59" s="45">
        <v>0</v>
      </c>
    </row>
    <row r="60" spans="1:4" x14ac:dyDescent="0.25">
      <c r="A60" s="44">
        <v>51</v>
      </c>
      <c r="B60" s="45">
        <v>16.71</v>
      </c>
      <c r="C60" s="45">
        <v>3.68</v>
      </c>
      <c r="D60" s="45">
        <v>0</v>
      </c>
    </row>
    <row r="61" spans="1:4" x14ac:dyDescent="0.25">
      <c r="A61" s="44">
        <v>52</v>
      </c>
      <c r="B61" s="45">
        <v>17.04</v>
      </c>
      <c r="C61" s="45">
        <v>3.72</v>
      </c>
      <c r="D61" s="45">
        <v>0</v>
      </c>
    </row>
    <row r="62" spans="1:4" x14ac:dyDescent="0.25">
      <c r="A62" s="44">
        <v>53</v>
      </c>
      <c r="B62" s="45">
        <v>17.38</v>
      </c>
      <c r="C62" s="45">
        <v>3.75</v>
      </c>
      <c r="D62" s="45">
        <v>0</v>
      </c>
    </row>
    <row r="63" spans="1:4" x14ac:dyDescent="0.25">
      <c r="A63" s="44">
        <v>54</v>
      </c>
      <c r="B63" s="45">
        <v>17.73</v>
      </c>
      <c r="C63" s="45">
        <v>3.78</v>
      </c>
      <c r="D63" s="45">
        <v>0</v>
      </c>
    </row>
    <row r="64" spans="1:4" x14ac:dyDescent="0.25">
      <c r="A64" s="44">
        <v>55</v>
      </c>
      <c r="B64" s="45">
        <v>18.100000000000001</v>
      </c>
      <c r="C64" s="45">
        <v>3.81</v>
      </c>
      <c r="D64" s="45">
        <v>0</v>
      </c>
    </row>
    <row r="65" spans="1:4" x14ac:dyDescent="0.25">
      <c r="A65" s="44">
        <v>56</v>
      </c>
      <c r="B65" s="45">
        <v>18.489999999999998</v>
      </c>
      <c r="C65" s="45">
        <v>3.83</v>
      </c>
      <c r="D65" s="45">
        <v>0</v>
      </c>
    </row>
    <row r="66" spans="1:4" x14ac:dyDescent="0.25">
      <c r="A66" s="44">
        <v>57</v>
      </c>
      <c r="B66" s="45">
        <v>18.89</v>
      </c>
      <c r="C66" s="45">
        <v>3.85</v>
      </c>
      <c r="D66" s="45">
        <v>0</v>
      </c>
    </row>
    <row r="67" spans="1:4" x14ac:dyDescent="0.25">
      <c r="A67" s="44">
        <v>58</v>
      </c>
      <c r="B67" s="45">
        <v>19.309999999999999</v>
      </c>
      <c r="C67" s="45">
        <v>3.86</v>
      </c>
      <c r="D67" s="45">
        <v>0</v>
      </c>
    </row>
    <row r="68" spans="1:4" x14ac:dyDescent="0.25">
      <c r="A68" s="44">
        <v>59</v>
      </c>
      <c r="B68" s="45">
        <v>19.739999999999998</v>
      </c>
      <c r="C68" s="45">
        <v>3.88</v>
      </c>
      <c r="D68" s="45">
        <v>0</v>
      </c>
    </row>
  </sheetData>
  <sheetProtection algorithmName="SHA-512" hashValue="/Y0TKXYKAvE1SrlvmVzNjB0i97o8Hku05Hb5PysK12iyiXaHi2qbxlcfOBt6qmT7tG9NkwZ/1X3uxCMZJkTavA==" saltValue="ND5BCpU/QZs9VUcFI6Sm6g==" spinCount="100000" sheet="1" objects="1" scenarios="1"/>
  <conditionalFormatting sqref="A6:A21">
    <cfRule type="expression" dxfId="631" priority="9" stopIfTrue="1">
      <formula>MOD(ROW(),2)=0</formula>
    </cfRule>
    <cfRule type="expression" dxfId="630" priority="10" stopIfTrue="1">
      <formula>MOD(ROW(),2)&lt;&gt;0</formula>
    </cfRule>
  </conditionalFormatting>
  <conditionalFormatting sqref="A26:A68">
    <cfRule type="expression" dxfId="629" priority="13" stopIfTrue="1">
      <formula>MOD(ROW(),2)=0</formula>
    </cfRule>
    <cfRule type="expression" dxfId="628" priority="14" stopIfTrue="1">
      <formula>MOD(ROW(),2)&lt;&gt;0</formula>
    </cfRule>
  </conditionalFormatting>
  <conditionalFormatting sqref="B6:D21">
    <cfRule type="expression" dxfId="627" priority="11" stopIfTrue="1">
      <formula>MOD(ROW(),2)=0</formula>
    </cfRule>
    <cfRule type="expression" dxfId="626" priority="12" stopIfTrue="1">
      <formula>MOD(ROW(),2)&lt;&gt;0</formula>
    </cfRule>
  </conditionalFormatting>
  <conditionalFormatting sqref="B26:D68">
    <cfRule type="expression" dxfId="625" priority="15" stopIfTrue="1">
      <formula>MOD(ROW(),2)=0</formula>
    </cfRule>
    <cfRule type="expression" dxfId="624" priority="16"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A4EA-7FA6-4F95-98D5-3958DF9C1EF0}">
  <sheetPr codeName="Sheet15"/>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x-208</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159</v>
      </c>
      <c r="C10" s="48"/>
    </row>
    <row r="11" spans="1:3" x14ac:dyDescent="0.25">
      <c r="A11" s="41" t="s">
        <v>126</v>
      </c>
      <c r="B11" s="48" t="s">
        <v>139</v>
      </c>
      <c r="C11" s="48"/>
    </row>
    <row r="12" spans="1:3" x14ac:dyDescent="0.25">
      <c r="A12" s="41" t="s">
        <v>127</v>
      </c>
      <c r="B12" s="48" t="s">
        <v>140</v>
      </c>
      <c r="C12" s="48"/>
    </row>
    <row r="13" spans="1:3" x14ac:dyDescent="0.25">
      <c r="A13" s="41" t="s">
        <v>381</v>
      </c>
      <c r="B13" s="48" t="s">
        <v>141</v>
      </c>
      <c r="C13" s="48"/>
    </row>
    <row r="14" spans="1:3" x14ac:dyDescent="0.25">
      <c r="A14" s="41" t="s">
        <v>129</v>
      </c>
      <c r="B14" s="48">
        <v>208</v>
      </c>
      <c r="C14" s="48"/>
    </row>
    <row r="15" spans="1:3" x14ac:dyDescent="0.25">
      <c r="A15" s="41" t="s">
        <v>382</v>
      </c>
      <c r="B15" s="48" t="s">
        <v>160</v>
      </c>
      <c r="C15" s="48"/>
    </row>
    <row r="16" spans="1:3" x14ac:dyDescent="0.25">
      <c r="A16" s="41" t="s">
        <v>131</v>
      </c>
      <c r="B16" s="48">
        <v>3</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6.96</v>
      </c>
      <c r="C27" s="45">
        <v>1.85</v>
      </c>
    </row>
    <row r="28" spans="1:3" x14ac:dyDescent="0.25">
      <c r="A28" s="44">
        <v>17</v>
      </c>
      <c r="B28" s="45">
        <v>7.08</v>
      </c>
      <c r="C28" s="45">
        <v>2</v>
      </c>
    </row>
    <row r="29" spans="1:3" x14ac:dyDescent="0.25">
      <c r="A29" s="44">
        <v>18</v>
      </c>
      <c r="B29" s="45">
        <v>7.2</v>
      </c>
      <c r="C29" s="45">
        <v>2.15</v>
      </c>
    </row>
    <row r="30" spans="1:3" x14ac:dyDescent="0.25">
      <c r="A30" s="44">
        <v>19</v>
      </c>
      <c r="B30" s="45">
        <v>7.33</v>
      </c>
      <c r="C30" s="45">
        <v>2.25</v>
      </c>
    </row>
    <row r="31" spans="1:3" x14ac:dyDescent="0.25">
      <c r="A31" s="44">
        <v>20</v>
      </c>
      <c r="B31" s="45">
        <v>7.46</v>
      </c>
      <c r="C31" s="45">
        <v>2.29</v>
      </c>
    </row>
    <row r="32" spans="1:3" x14ac:dyDescent="0.25">
      <c r="A32" s="44">
        <v>21</v>
      </c>
      <c r="B32" s="45">
        <v>7.59</v>
      </c>
      <c r="C32" s="45">
        <v>2.33</v>
      </c>
    </row>
    <row r="33" spans="1:3" x14ac:dyDescent="0.25">
      <c r="A33" s="44">
        <v>22</v>
      </c>
      <c r="B33" s="45">
        <v>7.72</v>
      </c>
      <c r="C33" s="45">
        <v>2.37</v>
      </c>
    </row>
    <row r="34" spans="1:3" x14ac:dyDescent="0.25">
      <c r="A34" s="44">
        <v>23</v>
      </c>
      <c r="B34" s="45">
        <v>7.85</v>
      </c>
      <c r="C34" s="45">
        <v>2.42</v>
      </c>
    </row>
    <row r="35" spans="1:3" x14ac:dyDescent="0.25">
      <c r="A35" s="44">
        <v>24</v>
      </c>
      <c r="B35" s="45">
        <v>7.99</v>
      </c>
      <c r="C35" s="45">
        <v>2.46</v>
      </c>
    </row>
    <row r="36" spans="1:3" x14ac:dyDescent="0.25">
      <c r="A36" s="44">
        <v>25</v>
      </c>
      <c r="B36" s="45">
        <v>8.1300000000000008</v>
      </c>
      <c r="C36" s="45">
        <v>2.5</v>
      </c>
    </row>
    <row r="37" spans="1:3" x14ac:dyDescent="0.25">
      <c r="A37" s="44">
        <v>26</v>
      </c>
      <c r="B37" s="45">
        <v>8.27</v>
      </c>
      <c r="C37" s="45">
        <v>2.5499999999999998</v>
      </c>
    </row>
    <row r="38" spans="1:3" x14ac:dyDescent="0.25">
      <c r="A38" s="44">
        <v>27</v>
      </c>
      <c r="B38" s="45">
        <v>8.42</v>
      </c>
      <c r="C38" s="45">
        <v>2.59</v>
      </c>
    </row>
    <row r="39" spans="1:3" x14ac:dyDescent="0.25">
      <c r="A39" s="44">
        <v>28</v>
      </c>
      <c r="B39" s="45">
        <v>8.56</v>
      </c>
      <c r="C39" s="45">
        <v>2.63</v>
      </c>
    </row>
    <row r="40" spans="1:3" x14ac:dyDescent="0.25">
      <c r="A40" s="44">
        <v>29</v>
      </c>
      <c r="B40" s="45">
        <v>8.7100000000000009</v>
      </c>
      <c r="C40" s="45">
        <v>2.68</v>
      </c>
    </row>
    <row r="41" spans="1:3" x14ac:dyDescent="0.25">
      <c r="A41" s="44">
        <v>30</v>
      </c>
      <c r="B41" s="45">
        <v>8.8699999999999992</v>
      </c>
      <c r="C41" s="45">
        <v>2.73</v>
      </c>
    </row>
    <row r="42" spans="1:3" x14ac:dyDescent="0.25">
      <c r="A42" s="44">
        <v>31</v>
      </c>
      <c r="B42" s="45">
        <v>9.02</v>
      </c>
      <c r="C42" s="45">
        <v>2.78</v>
      </c>
    </row>
    <row r="43" spans="1:3" x14ac:dyDescent="0.25">
      <c r="A43" s="44">
        <v>32</v>
      </c>
      <c r="B43" s="45">
        <v>9.18</v>
      </c>
      <c r="C43" s="45">
        <v>2.82</v>
      </c>
    </row>
    <row r="44" spans="1:3" x14ac:dyDescent="0.25">
      <c r="A44" s="44">
        <v>33</v>
      </c>
      <c r="B44" s="45">
        <v>9.34</v>
      </c>
      <c r="C44" s="45">
        <v>2.87</v>
      </c>
    </row>
    <row r="45" spans="1:3" x14ac:dyDescent="0.25">
      <c r="A45" s="44">
        <v>34</v>
      </c>
      <c r="B45" s="45">
        <v>9.5</v>
      </c>
      <c r="C45" s="45">
        <v>2.92</v>
      </c>
    </row>
    <row r="46" spans="1:3" x14ac:dyDescent="0.25">
      <c r="A46" s="44">
        <v>35</v>
      </c>
      <c r="B46" s="45">
        <v>9.67</v>
      </c>
      <c r="C46" s="45">
        <v>2.97</v>
      </c>
    </row>
    <row r="47" spans="1:3" x14ac:dyDescent="0.25">
      <c r="A47" s="44">
        <v>36</v>
      </c>
      <c r="B47" s="45">
        <v>9.84</v>
      </c>
      <c r="C47" s="45">
        <v>3.03</v>
      </c>
    </row>
    <row r="48" spans="1:3" x14ac:dyDescent="0.25">
      <c r="A48" s="44">
        <v>37</v>
      </c>
      <c r="B48" s="45">
        <v>10.01</v>
      </c>
      <c r="C48" s="45">
        <v>3.08</v>
      </c>
    </row>
    <row r="49" spans="1:3" x14ac:dyDescent="0.25">
      <c r="A49" s="44">
        <v>38</v>
      </c>
      <c r="B49" s="45">
        <v>10.19</v>
      </c>
      <c r="C49" s="45">
        <v>3.13</v>
      </c>
    </row>
    <row r="50" spans="1:3" x14ac:dyDescent="0.25">
      <c r="A50" s="44">
        <v>39</v>
      </c>
      <c r="B50" s="45">
        <v>10.36</v>
      </c>
      <c r="C50" s="45">
        <v>3.18</v>
      </c>
    </row>
    <row r="51" spans="1:3" x14ac:dyDescent="0.25">
      <c r="A51" s="44">
        <v>40</v>
      </c>
      <c r="B51" s="45">
        <v>10.55</v>
      </c>
      <c r="C51" s="45">
        <v>3.23</v>
      </c>
    </row>
    <row r="52" spans="1:3" x14ac:dyDescent="0.25">
      <c r="A52" s="44">
        <v>41</v>
      </c>
      <c r="B52" s="45">
        <v>10.74</v>
      </c>
      <c r="C52" s="45">
        <v>3.28</v>
      </c>
    </row>
    <row r="53" spans="1:3" x14ac:dyDescent="0.25">
      <c r="A53" s="44">
        <v>42</v>
      </c>
      <c r="B53" s="45">
        <v>10.93</v>
      </c>
      <c r="C53" s="45">
        <v>3.34</v>
      </c>
    </row>
    <row r="54" spans="1:3" x14ac:dyDescent="0.25">
      <c r="A54" s="44">
        <v>43</v>
      </c>
      <c r="B54" s="45">
        <v>11.12</v>
      </c>
      <c r="C54" s="45">
        <v>3.39</v>
      </c>
    </row>
    <row r="55" spans="1:3" x14ac:dyDescent="0.25">
      <c r="A55" s="44">
        <v>44</v>
      </c>
      <c r="B55" s="45">
        <v>11.32</v>
      </c>
      <c r="C55" s="45">
        <v>3.44</v>
      </c>
    </row>
    <row r="56" spans="1:3" x14ac:dyDescent="0.25">
      <c r="A56" s="44">
        <v>45</v>
      </c>
      <c r="B56" s="45">
        <v>11.52</v>
      </c>
      <c r="C56" s="45">
        <v>3.49</v>
      </c>
    </row>
    <row r="57" spans="1:3" x14ac:dyDescent="0.25">
      <c r="A57" s="44">
        <v>46</v>
      </c>
      <c r="B57" s="45">
        <v>11.73</v>
      </c>
      <c r="C57" s="45">
        <v>3.54</v>
      </c>
    </row>
    <row r="58" spans="1:3" x14ac:dyDescent="0.25">
      <c r="A58" s="44">
        <v>47</v>
      </c>
      <c r="B58" s="45">
        <v>11.95</v>
      </c>
      <c r="C58" s="45">
        <v>3.58</v>
      </c>
    </row>
    <row r="59" spans="1:3" x14ac:dyDescent="0.25">
      <c r="A59" s="44">
        <v>48</v>
      </c>
      <c r="B59" s="45">
        <v>12.17</v>
      </c>
      <c r="C59" s="45">
        <v>3.63</v>
      </c>
    </row>
    <row r="60" spans="1:3" x14ac:dyDescent="0.25">
      <c r="A60" s="44">
        <v>49</v>
      </c>
      <c r="B60" s="45">
        <v>12.4</v>
      </c>
      <c r="C60" s="45">
        <v>3.67</v>
      </c>
    </row>
    <row r="61" spans="1:3" x14ac:dyDescent="0.25">
      <c r="A61" s="44">
        <v>50</v>
      </c>
      <c r="B61" s="45">
        <v>12.63</v>
      </c>
      <c r="C61" s="45">
        <v>3.71</v>
      </c>
    </row>
    <row r="62" spans="1:3" x14ac:dyDescent="0.25">
      <c r="A62" s="44">
        <v>51</v>
      </c>
      <c r="B62" s="45">
        <v>12.87</v>
      </c>
      <c r="C62" s="45">
        <v>3.76</v>
      </c>
    </row>
    <row r="63" spans="1:3" x14ac:dyDescent="0.25">
      <c r="A63" s="44">
        <v>52</v>
      </c>
      <c r="B63" s="45">
        <v>13.11</v>
      </c>
      <c r="C63" s="45">
        <v>3.8</v>
      </c>
    </row>
    <row r="64" spans="1:3" x14ac:dyDescent="0.25">
      <c r="A64" s="44">
        <v>53</v>
      </c>
      <c r="B64" s="45">
        <v>13.37</v>
      </c>
      <c r="C64" s="45">
        <v>3.83</v>
      </c>
    </row>
    <row r="65" spans="1:3" x14ac:dyDescent="0.25">
      <c r="A65" s="44">
        <v>54</v>
      </c>
      <c r="B65" s="45">
        <v>13.63</v>
      </c>
      <c r="C65" s="45">
        <v>3.87</v>
      </c>
    </row>
    <row r="66" spans="1:3" x14ac:dyDescent="0.25">
      <c r="A66" s="44">
        <v>55</v>
      </c>
      <c r="B66" s="45">
        <v>13.91</v>
      </c>
      <c r="C66" s="45">
        <v>3.89</v>
      </c>
    </row>
    <row r="67" spans="1:3" x14ac:dyDescent="0.25">
      <c r="A67" s="44">
        <v>56</v>
      </c>
      <c r="B67" s="45">
        <v>14.19</v>
      </c>
      <c r="C67" s="45">
        <v>3.92</v>
      </c>
    </row>
    <row r="68" spans="1:3" x14ac:dyDescent="0.25">
      <c r="A68" s="44">
        <v>57</v>
      </c>
      <c r="B68" s="45">
        <v>14.49</v>
      </c>
      <c r="C68" s="45">
        <v>3.94</v>
      </c>
    </row>
    <row r="69" spans="1:3" x14ac:dyDescent="0.25">
      <c r="A69" s="44">
        <v>58</v>
      </c>
      <c r="B69" s="45">
        <v>14.8</v>
      </c>
      <c r="C69" s="45">
        <v>3.95</v>
      </c>
    </row>
    <row r="70" spans="1:3" x14ac:dyDescent="0.25">
      <c r="A70" s="44">
        <v>59</v>
      </c>
      <c r="B70" s="45">
        <v>15.12</v>
      </c>
      <c r="C70" s="45">
        <v>3.97</v>
      </c>
    </row>
    <row r="71" spans="1:3" x14ac:dyDescent="0.25">
      <c r="A71" s="44">
        <v>60</v>
      </c>
      <c r="B71" s="45">
        <v>15.46</v>
      </c>
      <c r="C71" s="45">
        <v>3.98</v>
      </c>
    </row>
    <row r="72" spans="1:3" x14ac:dyDescent="0.25">
      <c r="A72" s="44">
        <v>61</v>
      </c>
      <c r="B72" s="45">
        <v>15.81</v>
      </c>
      <c r="C72" s="45">
        <v>3.98</v>
      </c>
    </row>
    <row r="73" spans="1:3" x14ac:dyDescent="0.25">
      <c r="A73" s="44">
        <v>62</v>
      </c>
      <c r="B73" s="45">
        <v>16.18</v>
      </c>
      <c r="C73" s="45">
        <v>3.99</v>
      </c>
    </row>
    <row r="74" spans="1:3" x14ac:dyDescent="0.25">
      <c r="A74" s="44">
        <v>63</v>
      </c>
      <c r="B74" s="45">
        <v>16.57</v>
      </c>
      <c r="C74" s="45">
        <v>3.98</v>
      </c>
    </row>
    <row r="75" spans="1:3" x14ac:dyDescent="0.25">
      <c r="A75" s="44">
        <v>64</v>
      </c>
      <c r="B75" s="45">
        <v>16.98</v>
      </c>
      <c r="C75" s="45">
        <v>3.98</v>
      </c>
    </row>
    <row r="76" spans="1:3" x14ac:dyDescent="0.25">
      <c r="A76" s="44">
        <v>65</v>
      </c>
      <c r="B76" s="45">
        <v>16.88</v>
      </c>
      <c r="C76" s="45">
        <v>3.98</v>
      </c>
    </row>
    <row r="77" spans="1:3" x14ac:dyDescent="0.25">
      <c r="A77" s="44">
        <v>66</v>
      </c>
      <c r="B77" s="45">
        <v>16.27</v>
      </c>
      <c r="C77" s="45">
        <v>3.98</v>
      </c>
    </row>
    <row r="78" spans="1:3" x14ac:dyDescent="0.25">
      <c r="A78" s="44">
        <v>67</v>
      </c>
      <c r="B78" s="45">
        <v>15.67</v>
      </c>
      <c r="C78" s="45">
        <v>3.98</v>
      </c>
    </row>
    <row r="79" spans="1:3" x14ac:dyDescent="0.25">
      <c r="A79" s="44">
        <v>68</v>
      </c>
      <c r="B79" s="45">
        <v>15.06</v>
      </c>
      <c r="C79" s="45">
        <v>3.98</v>
      </c>
    </row>
    <row r="80" spans="1:3" x14ac:dyDescent="0.25">
      <c r="A80" s="44">
        <v>69</v>
      </c>
      <c r="B80" s="45">
        <v>14.46</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H191DQ3tecSyYaNjw5IosNv62+cUP0SZRU0IuxKA+bB/II75jYz2msqNhhP0knQJyrVh1/KpzDvFx+TwTEikVQ==" saltValue="vo8dB0tiZ7qoOgsDr87VSw==" spinCount="100000" sheet="1" objects="1" scenarios="1"/>
  <conditionalFormatting sqref="A6:A21">
    <cfRule type="expression" dxfId="623" priority="9" stopIfTrue="1">
      <formula>MOD(ROW(),2)=0</formula>
    </cfRule>
    <cfRule type="expression" dxfId="622" priority="10" stopIfTrue="1">
      <formula>MOD(ROW(),2)&lt;&gt;0</formula>
    </cfRule>
  </conditionalFormatting>
  <conditionalFormatting sqref="A26:A85">
    <cfRule type="expression" dxfId="621" priority="13" stopIfTrue="1">
      <formula>MOD(ROW(),2)=0</formula>
    </cfRule>
    <cfRule type="expression" dxfId="620" priority="14" stopIfTrue="1">
      <formula>MOD(ROW(),2)&lt;&gt;0</formula>
    </cfRule>
  </conditionalFormatting>
  <conditionalFormatting sqref="B6:C21">
    <cfRule type="expression" dxfId="619" priority="11" stopIfTrue="1">
      <formula>MOD(ROW(),2)=0</formula>
    </cfRule>
    <cfRule type="expression" dxfId="618" priority="12" stopIfTrue="1">
      <formula>MOD(ROW(),2)&lt;&gt;0</formula>
    </cfRule>
  </conditionalFormatting>
  <conditionalFormatting sqref="B26:C85">
    <cfRule type="expression" dxfId="617" priority="15" stopIfTrue="1">
      <formula>MOD(ROW(),2)=0</formula>
    </cfRule>
    <cfRule type="expression" dxfId="616" priority="16"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9CBBC-EA28-4B5B-BAAC-BBB9240772F7}">
  <sheetPr codeName="Sheet16"/>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x-209</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159</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209</v>
      </c>
      <c r="C14" s="48"/>
    </row>
    <row r="15" spans="1:3" x14ac:dyDescent="0.25">
      <c r="A15" s="41" t="s">
        <v>382</v>
      </c>
      <c r="B15" s="48" t="s">
        <v>161</v>
      </c>
      <c r="C15" s="48"/>
    </row>
    <row r="16" spans="1:3" x14ac:dyDescent="0.25">
      <c r="A16" s="41" t="s">
        <v>131</v>
      </c>
      <c r="B16" s="48">
        <v>4</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6.96</v>
      </c>
      <c r="C27" s="45">
        <v>1.85</v>
      </c>
    </row>
    <row r="28" spans="1:3" x14ac:dyDescent="0.25">
      <c r="A28" s="44">
        <v>17</v>
      </c>
      <c r="B28" s="45">
        <v>7.08</v>
      </c>
      <c r="C28" s="45">
        <v>2</v>
      </c>
    </row>
    <row r="29" spans="1:3" x14ac:dyDescent="0.25">
      <c r="A29" s="44">
        <v>18</v>
      </c>
      <c r="B29" s="45">
        <v>7.2</v>
      </c>
      <c r="C29" s="45">
        <v>2.15</v>
      </c>
    </row>
    <row r="30" spans="1:3" x14ac:dyDescent="0.25">
      <c r="A30" s="44">
        <v>19</v>
      </c>
      <c r="B30" s="45">
        <v>7.33</v>
      </c>
      <c r="C30" s="45">
        <v>2.25</v>
      </c>
    </row>
    <row r="31" spans="1:3" x14ac:dyDescent="0.25">
      <c r="A31" s="44">
        <v>20</v>
      </c>
      <c r="B31" s="45">
        <v>7.46</v>
      </c>
      <c r="C31" s="45">
        <v>2.29</v>
      </c>
    </row>
    <row r="32" spans="1:3" x14ac:dyDescent="0.25">
      <c r="A32" s="44">
        <v>21</v>
      </c>
      <c r="B32" s="45">
        <v>7.59</v>
      </c>
      <c r="C32" s="45">
        <v>2.33</v>
      </c>
    </row>
    <row r="33" spans="1:3" x14ac:dyDescent="0.25">
      <c r="A33" s="44">
        <v>22</v>
      </c>
      <c r="B33" s="45">
        <v>7.72</v>
      </c>
      <c r="C33" s="45">
        <v>2.37</v>
      </c>
    </row>
    <row r="34" spans="1:3" x14ac:dyDescent="0.25">
      <c r="A34" s="44">
        <v>23</v>
      </c>
      <c r="B34" s="45">
        <v>7.85</v>
      </c>
      <c r="C34" s="45">
        <v>2.42</v>
      </c>
    </row>
    <row r="35" spans="1:3" x14ac:dyDescent="0.25">
      <c r="A35" s="44">
        <v>24</v>
      </c>
      <c r="B35" s="45">
        <v>7.99</v>
      </c>
      <c r="C35" s="45">
        <v>2.46</v>
      </c>
    </row>
    <row r="36" spans="1:3" x14ac:dyDescent="0.25">
      <c r="A36" s="44">
        <v>25</v>
      </c>
      <c r="B36" s="45">
        <v>8.1300000000000008</v>
      </c>
      <c r="C36" s="45">
        <v>2.5</v>
      </c>
    </row>
    <row r="37" spans="1:3" x14ac:dyDescent="0.25">
      <c r="A37" s="44">
        <v>26</v>
      </c>
      <c r="B37" s="45">
        <v>8.27</v>
      </c>
      <c r="C37" s="45">
        <v>2.5499999999999998</v>
      </c>
    </row>
    <row r="38" spans="1:3" x14ac:dyDescent="0.25">
      <c r="A38" s="44">
        <v>27</v>
      </c>
      <c r="B38" s="45">
        <v>8.42</v>
      </c>
      <c r="C38" s="45">
        <v>2.59</v>
      </c>
    </row>
    <row r="39" spans="1:3" x14ac:dyDescent="0.25">
      <c r="A39" s="44">
        <v>28</v>
      </c>
      <c r="B39" s="45">
        <v>8.56</v>
      </c>
      <c r="C39" s="45">
        <v>2.63</v>
      </c>
    </row>
    <row r="40" spans="1:3" x14ac:dyDescent="0.25">
      <c r="A40" s="44">
        <v>29</v>
      </c>
      <c r="B40" s="45">
        <v>8.7100000000000009</v>
      </c>
      <c r="C40" s="45">
        <v>2.68</v>
      </c>
    </row>
    <row r="41" spans="1:3" x14ac:dyDescent="0.25">
      <c r="A41" s="44">
        <v>30</v>
      </c>
      <c r="B41" s="45">
        <v>8.8699999999999992</v>
      </c>
      <c r="C41" s="45">
        <v>2.73</v>
      </c>
    </row>
    <row r="42" spans="1:3" x14ac:dyDescent="0.25">
      <c r="A42" s="44">
        <v>31</v>
      </c>
      <c r="B42" s="45">
        <v>9.02</v>
      </c>
      <c r="C42" s="45">
        <v>2.78</v>
      </c>
    </row>
    <row r="43" spans="1:3" x14ac:dyDescent="0.25">
      <c r="A43" s="44">
        <v>32</v>
      </c>
      <c r="B43" s="45">
        <v>9.18</v>
      </c>
      <c r="C43" s="45">
        <v>2.82</v>
      </c>
    </row>
    <row r="44" spans="1:3" x14ac:dyDescent="0.25">
      <c r="A44" s="44">
        <v>33</v>
      </c>
      <c r="B44" s="45">
        <v>9.34</v>
      </c>
      <c r="C44" s="45">
        <v>2.87</v>
      </c>
    </row>
    <row r="45" spans="1:3" x14ac:dyDescent="0.25">
      <c r="A45" s="44">
        <v>34</v>
      </c>
      <c r="B45" s="45">
        <v>9.5</v>
      </c>
      <c r="C45" s="45">
        <v>2.92</v>
      </c>
    </row>
    <row r="46" spans="1:3" x14ac:dyDescent="0.25">
      <c r="A46" s="44">
        <v>35</v>
      </c>
      <c r="B46" s="45">
        <v>9.67</v>
      </c>
      <c r="C46" s="45">
        <v>2.97</v>
      </c>
    </row>
    <row r="47" spans="1:3" x14ac:dyDescent="0.25">
      <c r="A47" s="44">
        <v>36</v>
      </c>
      <c r="B47" s="45">
        <v>9.84</v>
      </c>
      <c r="C47" s="45">
        <v>3.03</v>
      </c>
    </row>
    <row r="48" spans="1:3" x14ac:dyDescent="0.25">
      <c r="A48" s="44">
        <v>37</v>
      </c>
      <c r="B48" s="45">
        <v>10.01</v>
      </c>
      <c r="C48" s="45">
        <v>3.08</v>
      </c>
    </row>
    <row r="49" spans="1:3" x14ac:dyDescent="0.25">
      <c r="A49" s="44">
        <v>38</v>
      </c>
      <c r="B49" s="45">
        <v>10.19</v>
      </c>
      <c r="C49" s="45">
        <v>3.13</v>
      </c>
    </row>
    <row r="50" spans="1:3" x14ac:dyDescent="0.25">
      <c r="A50" s="44">
        <v>39</v>
      </c>
      <c r="B50" s="45">
        <v>10.36</v>
      </c>
      <c r="C50" s="45">
        <v>3.18</v>
      </c>
    </row>
    <row r="51" spans="1:3" x14ac:dyDescent="0.25">
      <c r="A51" s="44">
        <v>40</v>
      </c>
      <c r="B51" s="45">
        <v>10.55</v>
      </c>
      <c r="C51" s="45">
        <v>3.23</v>
      </c>
    </row>
    <row r="52" spans="1:3" x14ac:dyDescent="0.25">
      <c r="A52" s="44">
        <v>41</v>
      </c>
      <c r="B52" s="45">
        <v>10.74</v>
      </c>
      <c r="C52" s="45">
        <v>3.28</v>
      </c>
    </row>
    <row r="53" spans="1:3" x14ac:dyDescent="0.25">
      <c r="A53" s="44">
        <v>42</v>
      </c>
      <c r="B53" s="45">
        <v>10.93</v>
      </c>
      <c r="C53" s="45">
        <v>3.34</v>
      </c>
    </row>
    <row r="54" spans="1:3" x14ac:dyDescent="0.25">
      <c r="A54" s="44">
        <v>43</v>
      </c>
      <c r="B54" s="45">
        <v>11.12</v>
      </c>
      <c r="C54" s="45">
        <v>3.39</v>
      </c>
    </row>
    <row r="55" spans="1:3" x14ac:dyDescent="0.25">
      <c r="A55" s="44">
        <v>44</v>
      </c>
      <c r="B55" s="45">
        <v>11.32</v>
      </c>
      <c r="C55" s="45">
        <v>3.44</v>
      </c>
    </row>
    <row r="56" spans="1:3" x14ac:dyDescent="0.25">
      <c r="A56" s="44">
        <v>45</v>
      </c>
      <c r="B56" s="45">
        <v>11.52</v>
      </c>
      <c r="C56" s="45">
        <v>3.49</v>
      </c>
    </row>
    <row r="57" spans="1:3" x14ac:dyDescent="0.25">
      <c r="A57" s="44">
        <v>46</v>
      </c>
      <c r="B57" s="45">
        <v>11.73</v>
      </c>
      <c r="C57" s="45">
        <v>3.54</v>
      </c>
    </row>
    <row r="58" spans="1:3" x14ac:dyDescent="0.25">
      <c r="A58" s="44">
        <v>47</v>
      </c>
      <c r="B58" s="45">
        <v>11.95</v>
      </c>
      <c r="C58" s="45">
        <v>3.58</v>
      </c>
    </row>
    <row r="59" spans="1:3" x14ac:dyDescent="0.25">
      <c r="A59" s="44">
        <v>48</v>
      </c>
      <c r="B59" s="45">
        <v>12.17</v>
      </c>
      <c r="C59" s="45">
        <v>3.63</v>
      </c>
    </row>
    <row r="60" spans="1:3" x14ac:dyDescent="0.25">
      <c r="A60" s="44">
        <v>49</v>
      </c>
      <c r="B60" s="45">
        <v>12.4</v>
      </c>
      <c r="C60" s="45">
        <v>3.67</v>
      </c>
    </row>
    <row r="61" spans="1:3" x14ac:dyDescent="0.25">
      <c r="A61" s="44">
        <v>50</v>
      </c>
      <c r="B61" s="45">
        <v>12.63</v>
      </c>
      <c r="C61" s="45">
        <v>3.71</v>
      </c>
    </row>
    <row r="62" spans="1:3" x14ac:dyDescent="0.25">
      <c r="A62" s="44">
        <v>51</v>
      </c>
      <c r="B62" s="45">
        <v>12.87</v>
      </c>
      <c r="C62" s="45">
        <v>3.76</v>
      </c>
    </row>
    <row r="63" spans="1:3" x14ac:dyDescent="0.25">
      <c r="A63" s="44">
        <v>52</v>
      </c>
      <c r="B63" s="45">
        <v>13.11</v>
      </c>
      <c r="C63" s="45">
        <v>3.8</v>
      </c>
    </row>
    <row r="64" spans="1:3" x14ac:dyDescent="0.25">
      <c r="A64" s="44">
        <v>53</v>
      </c>
      <c r="B64" s="45">
        <v>13.37</v>
      </c>
      <c r="C64" s="45">
        <v>3.83</v>
      </c>
    </row>
    <row r="65" spans="1:3" x14ac:dyDescent="0.25">
      <c r="A65" s="44">
        <v>54</v>
      </c>
      <c r="B65" s="45">
        <v>13.63</v>
      </c>
      <c r="C65" s="45">
        <v>3.87</v>
      </c>
    </row>
    <row r="66" spans="1:3" x14ac:dyDescent="0.25">
      <c r="A66" s="44">
        <v>55</v>
      </c>
      <c r="B66" s="45">
        <v>13.91</v>
      </c>
      <c r="C66" s="45">
        <v>3.89</v>
      </c>
    </row>
    <row r="67" spans="1:3" x14ac:dyDescent="0.25">
      <c r="A67" s="44">
        <v>56</v>
      </c>
      <c r="B67" s="45">
        <v>14.19</v>
      </c>
      <c r="C67" s="45">
        <v>3.92</v>
      </c>
    </row>
    <row r="68" spans="1:3" x14ac:dyDescent="0.25">
      <c r="A68" s="44">
        <v>57</v>
      </c>
      <c r="B68" s="45">
        <v>14.49</v>
      </c>
      <c r="C68" s="45">
        <v>3.94</v>
      </c>
    </row>
    <row r="69" spans="1:3" x14ac:dyDescent="0.25">
      <c r="A69" s="44">
        <v>58</v>
      </c>
      <c r="B69" s="45">
        <v>14.8</v>
      </c>
      <c r="C69" s="45">
        <v>3.95</v>
      </c>
    </row>
    <row r="70" spans="1:3" x14ac:dyDescent="0.25">
      <c r="A70" s="44">
        <v>59</v>
      </c>
      <c r="B70" s="45">
        <v>15.12</v>
      </c>
      <c r="C70" s="45">
        <v>3.97</v>
      </c>
    </row>
    <row r="71" spans="1:3" x14ac:dyDescent="0.25">
      <c r="A71" s="44">
        <v>60</v>
      </c>
      <c r="B71" s="45">
        <v>15.46</v>
      </c>
      <c r="C71" s="45">
        <v>3.98</v>
      </c>
    </row>
    <row r="72" spans="1:3" x14ac:dyDescent="0.25">
      <c r="A72" s="44">
        <v>61</v>
      </c>
      <c r="B72" s="45">
        <v>15.81</v>
      </c>
      <c r="C72" s="45">
        <v>3.98</v>
      </c>
    </row>
    <row r="73" spans="1:3" x14ac:dyDescent="0.25">
      <c r="A73" s="44">
        <v>62</v>
      </c>
      <c r="B73" s="45">
        <v>16.18</v>
      </c>
      <c r="C73" s="45">
        <v>3.99</v>
      </c>
    </row>
    <row r="74" spans="1:3" x14ac:dyDescent="0.25">
      <c r="A74" s="44">
        <v>63</v>
      </c>
      <c r="B74" s="45">
        <v>16.57</v>
      </c>
      <c r="C74" s="45">
        <v>3.98</v>
      </c>
    </row>
    <row r="75" spans="1:3" x14ac:dyDescent="0.25">
      <c r="A75" s="44">
        <v>64</v>
      </c>
      <c r="B75" s="45">
        <v>16.98</v>
      </c>
      <c r="C75" s="45">
        <v>3.98</v>
      </c>
    </row>
    <row r="76" spans="1:3" x14ac:dyDescent="0.25">
      <c r="A76" s="44">
        <v>65</v>
      </c>
      <c r="B76" s="45">
        <v>16.88</v>
      </c>
      <c r="C76" s="45">
        <v>3.98</v>
      </c>
    </row>
    <row r="77" spans="1:3" x14ac:dyDescent="0.25">
      <c r="A77" s="44">
        <v>66</v>
      </c>
      <c r="B77" s="45">
        <v>16.27</v>
      </c>
      <c r="C77" s="45">
        <v>3.98</v>
      </c>
    </row>
    <row r="78" spans="1:3" x14ac:dyDescent="0.25">
      <c r="A78" s="44">
        <v>67</v>
      </c>
      <c r="B78" s="45">
        <v>15.67</v>
      </c>
      <c r="C78" s="45">
        <v>3.98</v>
      </c>
    </row>
    <row r="79" spans="1:3" x14ac:dyDescent="0.25">
      <c r="A79" s="44">
        <v>68</v>
      </c>
      <c r="B79" s="45">
        <v>15.06</v>
      </c>
      <c r="C79" s="45">
        <v>3.98</v>
      </c>
    </row>
    <row r="80" spans="1:3" x14ac:dyDescent="0.25">
      <c r="A80" s="44">
        <v>69</v>
      </c>
      <c r="B80" s="45">
        <v>14.46</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djHSykdSx79av/1e5euoH21PGZcj25mJAtHqZ+6FFadWOBO9VHh7Lzyt/CMArimGs5lW7gAe5fc8FGFpE38Zwg==" saltValue="ztGftgmgSmZo1l17IXWA+g==" spinCount="100000" sheet="1" objects="1" scenarios="1"/>
  <conditionalFormatting sqref="A6:A21">
    <cfRule type="expression" dxfId="615" priority="9" stopIfTrue="1">
      <formula>MOD(ROW(),2)=0</formula>
    </cfRule>
    <cfRule type="expression" dxfId="614" priority="10" stopIfTrue="1">
      <formula>MOD(ROW(),2)&lt;&gt;0</formula>
    </cfRule>
  </conditionalFormatting>
  <conditionalFormatting sqref="A26:A85">
    <cfRule type="expression" dxfId="613" priority="13" stopIfTrue="1">
      <formula>MOD(ROW(),2)=0</formula>
    </cfRule>
    <cfRule type="expression" dxfId="612" priority="14" stopIfTrue="1">
      <formula>MOD(ROW(),2)&lt;&gt;0</formula>
    </cfRule>
  </conditionalFormatting>
  <conditionalFormatting sqref="B6:C21">
    <cfRule type="expression" dxfId="611" priority="11" stopIfTrue="1">
      <formula>MOD(ROW(),2)=0</formula>
    </cfRule>
    <cfRule type="expression" dxfId="610" priority="12" stopIfTrue="1">
      <formula>MOD(ROW(),2)&lt;&gt;0</formula>
    </cfRule>
  </conditionalFormatting>
  <conditionalFormatting sqref="B26:C85">
    <cfRule type="expression" dxfId="609" priority="15" stopIfTrue="1">
      <formula>MOD(ROW(),2)=0</formula>
    </cfRule>
    <cfRule type="expression" dxfId="608" priority="16"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E24D-FE48-42F5-B7FA-CF94738267AF}">
  <sheetPr codeName="Sheet17"/>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x-210</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162</v>
      </c>
      <c r="C10" s="48"/>
    </row>
    <row r="11" spans="1:3" x14ac:dyDescent="0.25">
      <c r="A11" s="41" t="s">
        <v>126</v>
      </c>
      <c r="B11" s="48" t="s">
        <v>139</v>
      </c>
      <c r="C11" s="48"/>
    </row>
    <row r="12" spans="1:3" x14ac:dyDescent="0.25">
      <c r="A12" s="41" t="s">
        <v>127</v>
      </c>
      <c r="B12" s="48" t="s">
        <v>140</v>
      </c>
      <c r="C12" s="48"/>
    </row>
    <row r="13" spans="1:3" x14ac:dyDescent="0.25">
      <c r="A13" s="41" t="s">
        <v>381</v>
      </c>
      <c r="B13" s="48" t="s">
        <v>141</v>
      </c>
      <c r="C13" s="48"/>
    </row>
    <row r="14" spans="1:3" x14ac:dyDescent="0.25">
      <c r="A14" s="41" t="s">
        <v>129</v>
      </c>
      <c r="B14" s="48">
        <v>210</v>
      </c>
      <c r="C14" s="48"/>
    </row>
    <row r="15" spans="1:3" x14ac:dyDescent="0.25">
      <c r="A15" s="41" t="s">
        <v>382</v>
      </c>
      <c r="B15" s="48" t="s">
        <v>163</v>
      </c>
      <c r="C15" s="48"/>
    </row>
    <row r="16" spans="1:3" x14ac:dyDescent="0.25">
      <c r="A16" s="41" t="s">
        <v>131</v>
      </c>
      <c r="B16" s="48">
        <v>5</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6.61</v>
      </c>
      <c r="C27" s="45">
        <v>1.86</v>
      </c>
    </row>
    <row r="28" spans="1:3" x14ac:dyDescent="0.25">
      <c r="A28" s="44">
        <v>17</v>
      </c>
      <c r="B28" s="45">
        <v>6.72</v>
      </c>
      <c r="C28" s="45">
        <v>2</v>
      </c>
    </row>
    <row r="29" spans="1:3" x14ac:dyDescent="0.25">
      <c r="A29" s="44">
        <v>18</v>
      </c>
      <c r="B29" s="45">
        <v>6.84</v>
      </c>
      <c r="C29" s="45">
        <v>2.16</v>
      </c>
    </row>
    <row r="30" spans="1:3" x14ac:dyDescent="0.25">
      <c r="A30" s="44">
        <v>19</v>
      </c>
      <c r="B30" s="45">
        <v>6.96</v>
      </c>
      <c r="C30" s="45">
        <v>2.2599999999999998</v>
      </c>
    </row>
    <row r="31" spans="1:3" x14ac:dyDescent="0.25">
      <c r="A31" s="44">
        <v>20</v>
      </c>
      <c r="B31" s="45">
        <v>7.08</v>
      </c>
      <c r="C31" s="45">
        <v>2.2999999999999998</v>
      </c>
    </row>
    <row r="32" spans="1:3" x14ac:dyDescent="0.25">
      <c r="A32" s="44">
        <v>21</v>
      </c>
      <c r="B32" s="45">
        <v>7.2</v>
      </c>
      <c r="C32" s="45">
        <v>2.34</v>
      </c>
    </row>
    <row r="33" spans="1:3" x14ac:dyDescent="0.25">
      <c r="A33" s="44">
        <v>22</v>
      </c>
      <c r="B33" s="45">
        <v>7.32</v>
      </c>
      <c r="C33" s="45">
        <v>2.38</v>
      </c>
    </row>
    <row r="34" spans="1:3" x14ac:dyDescent="0.25">
      <c r="A34" s="44">
        <v>23</v>
      </c>
      <c r="B34" s="45">
        <v>7.45</v>
      </c>
      <c r="C34" s="45">
        <v>2.42</v>
      </c>
    </row>
    <row r="35" spans="1:3" x14ac:dyDescent="0.25">
      <c r="A35" s="44">
        <v>24</v>
      </c>
      <c r="B35" s="45">
        <v>7.58</v>
      </c>
      <c r="C35" s="45">
        <v>2.4700000000000002</v>
      </c>
    </row>
    <row r="36" spans="1:3" x14ac:dyDescent="0.25">
      <c r="A36" s="44">
        <v>25</v>
      </c>
      <c r="B36" s="45">
        <v>7.71</v>
      </c>
      <c r="C36" s="45">
        <v>2.5099999999999998</v>
      </c>
    </row>
    <row r="37" spans="1:3" x14ac:dyDescent="0.25">
      <c r="A37" s="44">
        <v>26</v>
      </c>
      <c r="B37" s="45">
        <v>7.84</v>
      </c>
      <c r="C37" s="45">
        <v>2.56</v>
      </c>
    </row>
    <row r="38" spans="1:3" x14ac:dyDescent="0.25">
      <c r="A38" s="44">
        <v>27</v>
      </c>
      <c r="B38" s="45">
        <v>7.98</v>
      </c>
      <c r="C38" s="45">
        <v>2.6</v>
      </c>
    </row>
    <row r="39" spans="1:3" x14ac:dyDescent="0.25">
      <c r="A39" s="44">
        <v>28</v>
      </c>
      <c r="B39" s="45">
        <v>8.1199999999999992</v>
      </c>
      <c r="C39" s="45">
        <v>2.65</v>
      </c>
    </row>
    <row r="40" spans="1:3" x14ac:dyDescent="0.25">
      <c r="A40" s="44">
        <v>29</v>
      </c>
      <c r="B40" s="45">
        <v>8.26</v>
      </c>
      <c r="C40" s="45">
        <v>2.69</v>
      </c>
    </row>
    <row r="41" spans="1:3" x14ac:dyDescent="0.25">
      <c r="A41" s="44">
        <v>30</v>
      </c>
      <c r="B41" s="45">
        <v>8.4</v>
      </c>
      <c r="C41" s="45">
        <v>2.74</v>
      </c>
    </row>
    <row r="42" spans="1:3" x14ac:dyDescent="0.25">
      <c r="A42" s="44">
        <v>31</v>
      </c>
      <c r="B42" s="45">
        <v>8.5500000000000007</v>
      </c>
      <c r="C42" s="45">
        <v>2.79</v>
      </c>
    </row>
    <row r="43" spans="1:3" x14ac:dyDescent="0.25">
      <c r="A43" s="44">
        <v>32</v>
      </c>
      <c r="B43" s="45">
        <v>8.6999999999999993</v>
      </c>
      <c r="C43" s="45">
        <v>2.84</v>
      </c>
    </row>
    <row r="44" spans="1:3" x14ac:dyDescent="0.25">
      <c r="A44" s="44">
        <v>33</v>
      </c>
      <c r="B44" s="45">
        <v>8.85</v>
      </c>
      <c r="C44" s="45">
        <v>2.89</v>
      </c>
    </row>
    <row r="45" spans="1:3" x14ac:dyDescent="0.25">
      <c r="A45" s="44">
        <v>34</v>
      </c>
      <c r="B45" s="45">
        <v>9</v>
      </c>
      <c r="C45" s="45">
        <v>2.94</v>
      </c>
    </row>
    <row r="46" spans="1:3" x14ac:dyDescent="0.25">
      <c r="A46" s="44">
        <v>35</v>
      </c>
      <c r="B46" s="45">
        <v>9.16</v>
      </c>
      <c r="C46" s="45">
        <v>2.99</v>
      </c>
    </row>
    <row r="47" spans="1:3" x14ac:dyDescent="0.25">
      <c r="A47" s="44">
        <v>36</v>
      </c>
      <c r="B47" s="45">
        <v>9.32</v>
      </c>
      <c r="C47" s="45">
        <v>3.04</v>
      </c>
    </row>
    <row r="48" spans="1:3" x14ac:dyDescent="0.25">
      <c r="A48" s="44">
        <v>37</v>
      </c>
      <c r="B48" s="45">
        <v>9.48</v>
      </c>
      <c r="C48" s="45">
        <v>3.09</v>
      </c>
    </row>
    <row r="49" spans="1:3" x14ac:dyDescent="0.25">
      <c r="A49" s="44">
        <v>38</v>
      </c>
      <c r="B49" s="45">
        <v>9.64</v>
      </c>
      <c r="C49" s="45">
        <v>3.14</v>
      </c>
    </row>
    <row r="50" spans="1:3" x14ac:dyDescent="0.25">
      <c r="A50" s="44">
        <v>39</v>
      </c>
      <c r="B50" s="45">
        <v>9.81</v>
      </c>
      <c r="C50" s="45">
        <v>3.2</v>
      </c>
    </row>
    <row r="51" spans="1:3" x14ac:dyDescent="0.25">
      <c r="A51" s="44">
        <v>40</v>
      </c>
      <c r="B51" s="45">
        <v>9.98</v>
      </c>
      <c r="C51" s="45">
        <v>3.25</v>
      </c>
    </row>
    <row r="52" spans="1:3" x14ac:dyDescent="0.25">
      <c r="A52" s="44">
        <v>41</v>
      </c>
      <c r="B52" s="45">
        <v>10.16</v>
      </c>
      <c r="C52" s="45">
        <v>3.3</v>
      </c>
    </row>
    <row r="53" spans="1:3" x14ac:dyDescent="0.25">
      <c r="A53" s="44">
        <v>42</v>
      </c>
      <c r="B53" s="45">
        <v>10.34</v>
      </c>
      <c r="C53" s="45">
        <v>3.35</v>
      </c>
    </row>
    <row r="54" spans="1:3" x14ac:dyDescent="0.25">
      <c r="A54" s="44">
        <v>43</v>
      </c>
      <c r="B54" s="45">
        <v>10.52</v>
      </c>
      <c r="C54" s="45">
        <v>3.4</v>
      </c>
    </row>
    <row r="55" spans="1:3" x14ac:dyDescent="0.25">
      <c r="A55" s="44">
        <v>44</v>
      </c>
      <c r="B55" s="45">
        <v>10.71</v>
      </c>
      <c r="C55" s="45">
        <v>3.45</v>
      </c>
    </row>
    <row r="56" spans="1:3" x14ac:dyDescent="0.25">
      <c r="A56" s="44">
        <v>45</v>
      </c>
      <c r="B56" s="45">
        <v>10.9</v>
      </c>
      <c r="C56" s="45">
        <v>3.5</v>
      </c>
    </row>
    <row r="57" spans="1:3" x14ac:dyDescent="0.25">
      <c r="A57" s="44">
        <v>46</v>
      </c>
      <c r="B57" s="45">
        <v>11.1</v>
      </c>
      <c r="C57" s="45">
        <v>3.55</v>
      </c>
    </row>
    <row r="58" spans="1:3" x14ac:dyDescent="0.25">
      <c r="A58" s="44">
        <v>47</v>
      </c>
      <c r="B58" s="45">
        <v>11.3</v>
      </c>
      <c r="C58" s="45">
        <v>3.6</v>
      </c>
    </row>
    <row r="59" spans="1:3" x14ac:dyDescent="0.25">
      <c r="A59" s="44">
        <v>48</v>
      </c>
      <c r="B59" s="45">
        <v>11.5</v>
      </c>
      <c r="C59" s="45">
        <v>3.65</v>
      </c>
    </row>
    <row r="60" spans="1:3" x14ac:dyDescent="0.25">
      <c r="A60" s="44">
        <v>49</v>
      </c>
      <c r="B60" s="45">
        <v>11.72</v>
      </c>
      <c r="C60" s="45">
        <v>3.69</v>
      </c>
    </row>
    <row r="61" spans="1:3" x14ac:dyDescent="0.25">
      <c r="A61" s="44">
        <v>50</v>
      </c>
      <c r="B61" s="45">
        <v>11.94</v>
      </c>
      <c r="C61" s="45">
        <v>3.73</v>
      </c>
    </row>
    <row r="62" spans="1:3" x14ac:dyDescent="0.25">
      <c r="A62" s="44">
        <v>51</v>
      </c>
      <c r="B62" s="45">
        <v>12.16</v>
      </c>
      <c r="C62" s="45">
        <v>3.78</v>
      </c>
    </row>
    <row r="63" spans="1:3" x14ac:dyDescent="0.25">
      <c r="A63" s="44">
        <v>52</v>
      </c>
      <c r="B63" s="45">
        <v>12.39</v>
      </c>
      <c r="C63" s="45">
        <v>3.82</v>
      </c>
    </row>
    <row r="64" spans="1:3" x14ac:dyDescent="0.25">
      <c r="A64" s="44">
        <v>53</v>
      </c>
      <c r="B64" s="45">
        <v>12.63</v>
      </c>
      <c r="C64" s="45">
        <v>3.85</v>
      </c>
    </row>
    <row r="65" spans="1:3" x14ac:dyDescent="0.25">
      <c r="A65" s="44">
        <v>54</v>
      </c>
      <c r="B65" s="45">
        <v>12.87</v>
      </c>
      <c r="C65" s="45">
        <v>3.89</v>
      </c>
    </row>
    <row r="66" spans="1:3" x14ac:dyDescent="0.25">
      <c r="A66" s="44">
        <v>55</v>
      </c>
      <c r="B66" s="45">
        <v>13.13</v>
      </c>
      <c r="C66" s="45">
        <v>3.91</v>
      </c>
    </row>
    <row r="67" spans="1:3" x14ac:dyDescent="0.25">
      <c r="A67" s="44">
        <v>56</v>
      </c>
      <c r="B67" s="45">
        <v>13.4</v>
      </c>
      <c r="C67" s="45">
        <v>3.94</v>
      </c>
    </row>
    <row r="68" spans="1:3" x14ac:dyDescent="0.25">
      <c r="A68" s="44">
        <v>57</v>
      </c>
      <c r="B68" s="45">
        <v>13.68</v>
      </c>
      <c r="C68" s="45">
        <v>3.96</v>
      </c>
    </row>
    <row r="69" spans="1:3" x14ac:dyDescent="0.25">
      <c r="A69" s="44">
        <v>58</v>
      </c>
      <c r="B69" s="45">
        <v>13.97</v>
      </c>
      <c r="C69" s="45">
        <v>3.98</v>
      </c>
    </row>
    <row r="70" spans="1:3" x14ac:dyDescent="0.25">
      <c r="A70" s="44">
        <v>59</v>
      </c>
      <c r="B70" s="45">
        <v>14.27</v>
      </c>
      <c r="C70" s="45">
        <v>3.99</v>
      </c>
    </row>
    <row r="71" spans="1:3" x14ac:dyDescent="0.25">
      <c r="A71" s="44">
        <v>60</v>
      </c>
      <c r="B71" s="45">
        <v>14.59</v>
      </c>
      <c r="C71" s="45">
        <v>4</v>
      </c>
    </row>
    <row r="72" spans="1:3" x14ac:dyDescent="0.25">
      <c r="A72" s="44">
        <v>61</v>
      </c>
      <c r="B72" s="45">
        <v>14.92</v>
      </c>
      <c r="C72" s="45">
        <v>4.01</v>
      </c>
    </row>
    <row r="73" spans="1:3" x14ac:dyDescent="0.25">
      <c r="A73" s="44">
        <v>62</v>
      </c>
      <c r="B73" s="45">
        <v>15.26</v>
      </c>
      <c r="C73" s="45">
        <v>4.01</v>
      </c>
    </row>
    <row r="74" spans="1:3" x14ac:dyDescent="0.25">
      <c r="A74" s="44">
        <v>63</v>
      </c>
      <c r="B74" s="45">
        <v>15.63</v>
      </c>
      <c r="C74" s="45">
        <v>4.01</v>
      </c>
    </row>
    <row r="75" spans="1:3" x14ac:dyDescent="0.25">
      <c r="A75" s="44">
        <v>64</v>
      </c>
      <c r="B75" s="45">
        <v>16.010000000000002</v>
      </c>
      <c r="C75" s="45">
        <v>4</v>
      </c>
    </row>
    <row r="76" spans="1:3" x14ac:dyDescent="0.25">
      <c r="A76" s="44">
        <v>65</v>
      </c>
      <c r="B76" s="45">
        <v>16.41</v>
      </c>
      <c r="C76" s="45">
        <v>3.99</v>
      </c>
    </row>
    <row r="77" spans="1:3" x14ac:dyDescent="0.25">
      <c r="A77" s="44">
        <v>66</v>
      </c>
      <c r="B77" s="45">
        <v>16.309999999999999</v>
      </c>
      <c r="C77" s="45">
        <v>3.98</v>
      </c>
    </row>
    <row r="78" spans="1:3" x14ac:dyDescent="0.25">
      <c r="A78" s="44">
        <v>67</v>
      </c>
      <c r="B78" s="45">
        <v>15.7</v>
      </c>
      <c r="C78" s="45">
        <v>3.98</v>
      </c>
    </row>
    <row r="79" spans="1:3" x14ac:dyDescent="0.25">
      <c r="A79" s="44">
        <v>68</v>
      </c>
      <c r="B79" s="45">
        <v>15.08</v>
      </c>
      <c r="C79" s="45">
        <v>3.98</v>
      </c>
    </row>
    <row r="80" spans="1:3" x14ac:dyDescent="0.25">
      <c r="A80" s="44">
        <v>69</v>
      </c>
      <c r="B80" s="45">
        <v>14.47</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CWtBE6lw2dqAw0C+KUQdJYMWpbXyJtYZWm2x2MBM9QJwOZcU71fVTGI221SADyfAZSGBxboiqGwOSJ6fZg8HCw==" saltValue="FhTyupvFlUs5rNpbUzVJjg==" spinCount="100000" sheet="1" objects="1" scenarios="1"/>
  <conditionalFormatting sqref="A6:A21">
    <cfRule type="expression" dxfId="607" priority="9" stopIfTrue="1">
      <formula>MOD(ROW(),2)=0</formula>
    </cfRule>
    <cfRule type="expression" dxfId="606" priority="10" stopIfTrue="1">
      <formula>MOD(ROW(),2)&lt;&gt;0</formula>
    </cfRule>
  </conditionalFormatting>
  <conditionalFormatting sqref="A26:A85">
    <cfRule type="expression" dxfId="605" priority="13" stopIfTrue="1">
      <formula>MOD(ROW(),2)=0</formula>
    </cfRule>
    <cfRule type="expression" dxfId="604" priority="14" stopIfTrue="1">
      <formula>MOD(ROW(),2)&lt;&gt;0</formula>
    </cfRule>
  </conditionalFormatting>
  <conditionalFormatting sqref="B6:C21">
    <cfRule type="expression" dxfId="603" priority="11" stopIfTrue="1">
      <formula>MOD(ROW(),2)=0</formula>
    </cfRule>
    <cfRule type="expression" dxfId="602" priority="12" stopIfTrue="1">
      <formula>MOD(ROW(),2)&lt;&gt;0</formula>
    </cfRule>
  </conditionalFormatting>
  <conditionalFormatting sqref="B26:C85">
    <cfRule type="expression" dxfId="601" priority="15" stopIfTrue="1">
      <formula>MOD(ROW(),2)=0</formula>
    </cfRule>
    <cfRule type="expression" dxfId="600" priority="16"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F086-6F95-488F-8788-06B5F70B7DDA}">
  <sheetPr codeName="Sheet18"/>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x-211</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162</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211</v>
      </c>
      <c r="C14" s="48"/>
    </row>
    <row r="15" spans="1:3" x14ac:dyDescent="0.25">
      <c r="A15" s="41" t="s">
        <v>382</v>
      </c>
      <c r="B15" s="48" t="s">
        <v>164</v>
      </c>
      <c r="C15" s="48"/>
    </row>
    <row r="16" spans="1:3" x14ac:dyDescent="0.25">
      <c r="A16" s="41" t="s">
        <v>131</v>
      </c>
      <c r="B16" s="48">
        <v>6</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6.61</v>
      </c>
      <c r="C27" s="45">
        <v>1.86</v>
      </c>
    </row>
    <row r="28" spans="1:3" x14ac:dyDescent="0.25">
      <c r="A28" s="44">
        <v>17</v>
      </c>
      <c r="B28" s="45">
        <v>6.72</v>
      </c>
      <c r="C28" s="45">
        <v>2</v>
      </c>
    </row>
    <row r="29" spans="1:3" x14ac:dyDescent="0.25">
      <c r="A29" s="44">
        <v>18</v>
      </c>
      <c r="B29" s="45">
        <v>6.84</v>
      </c>
      <c r="C29" s="45">
        <v>2.16</v>
      </c>
    </row>
    <row r="30" spans="1:3" x14ac:dyDescent="0.25">
      <c r="A30" s="44">
        <v>19</v>
      </c>
      <c r="B30" s="45">
        <v>6.96</v>
      </c>
      <c r="C30" s="45">
        <v>2.2599999999999998</v>
      </c>
    </row>
    <row r="31" spans="1:3" x14ac:dyDescent="0.25">
      <c r="A31" s="44">
        <v>20</v>
      </c>
      <c r="B31" s="45">
        <v>7.08</v>
      </c>
      <c r="C31" s="45">
        <v>2.2999999999999998</v>
      </c>
    </row>
    <row r="32" spans="1:3" x14ac:dyDescent="0.25">
      <c r="A32" s="44">
        <v>21</v>
      </c>
      <c r="B32" s="45">
        <v>7.2</v>
      </c>
      <c r="C32" s="45">
        <v>2.34</v>
      </c>
    </row>
    <row r="33" spans="1:3" x14ac:dyDescent="0.25">
      <c r="A33" s="44">
        <v>22</v>
      </c>
      <c r="B33" s="45">
        <v>7.32</v>
      </c>
      <c r="C33" s="45">
        <v>2.38</v>
      </c>
    </row>
    <row r="34" spans="1:3" x14ac:dyDescent="0.25">
      <c r="A34" s="44">
        <v>23</v>
      </c>
      <c r="B34" s="45">
        <v>7.45</v>
      </c>
      <c r="C34" s="45">
        <v>2.42</v>
      </c>
    </row>
    <row r="35" spans="1:3" x14ac:dyDescent="0.25">
      <c r="A35" s="44">
        <v>24</v>
      </c>
      <c r="B35" s="45">
        <v>7.58</v>
      </c>
      <c r="C35" s="45">
        <v>2.4700000000000002</v>
      </c>
    </row>
    <row r="36" spans="1:3" x14ac:dyDescent="0.25">
      <c r="A36" s="44">
        <v>25</v>
      </c>
      <c r="B36" s="45">
        <v>7.71</v>
      </c>
      <c r="C36" s="45">
        <v>2.5099999999999998</v>
      </c>
    </row>
    <row r="37" spans="1:3" x14ac:dyDescent="0.25">
      <c r="A37" s="44">
        <v>26</v>
      </c>
      <c r="B37" s="45">
        <v>7.84</v>
      </c>
      <c r="C37" s="45">
        <v>2.56</v>
      </c>
    </row>
    <row r="38" spans="1:3" x14ac:dyDescent="0.25">
      <c r="A38" s="44">
        <v>27</v>
      </c>
      <c r="B38" s="45">
        <v>7.98</v>
      </c>
      <c r="C38" s="45">
        <v>2.6</v>
      </c>
    </row>
    <row r="39" spans="1:3" x14ac:dyDescent="0.25">
      <c r="A39" s="44">
        <v>28</v>
      </c>
      <c r="B39" s="45">
        <v>8.1199999999999992</v>
      </c>
      <c r="C39" s="45">
        <v>2.65</v>
      </c>
    </row>
    <row r="40" spans="1:3" x14ac:dyDescent="0.25">
      <c r="A40" s="44">
        <v>29</v>
      </c>
      <c r="B40" s="45">
        <v>8.26</v>
      </c>
      <c r="C40" s="45">
        <v>2.69</v>
      </c>
    </row>
    <row r="41" spans="1:3" x14ac:dyDescent="0.25">
      <c r="A41" s="44">
        <v>30</v>
      </c>
      <c r="B41" s="45">
        <v>8.4</v>
      </c>
      <c r="C41" s="45">
        <v>2.74</v>
      </c>
    </row>
    <row r="42" spans="1:3" x14ac:dyDescent="0.25">
      <c r="A42" s="44">
        <v>31</v>
      </c>
      <c r="B42" s="45">
        <v>8.5500000000000007</v>
      </c>
      <c r="C42" s="45">
        <v>2.79</v>
      </c>
    </row>
    <row r="43" spans="1:3" x14ac:dyDescent="0.25">
      <c r="A43" s="44">
        <v>32</v>
      </c>
      <c r="B43" s="45">
        <v>8.6999999999999993</v>
      </c>
      <c r="C43" s="45">
        <v>2.84</v>
      </c>
    </row>
    <row r="44" spans="1:3" x14ac:dyDescent="0.25">
      <c r="A44" s="44">
        <v>33</v>
      </c>
      <c r="B44" s="45">
        <v>8.85</v>
      </c>
      <c r="C44" s="45">
        <v>2.89</v>
      </c>
    </row>
    <row r="45" spans="1:3" x14ac:dyDescent="0.25">
      <c r="A45" s="44">
        <v>34</v>
      </c>
      <c r="B45" s="45">
        <v>9</v>
      </c>
      <c r="C45" s="45">
        <v>2.94</v>
      </c>
    </row>
    <row r="46" spans="1:3" x14ac:dyDescent="0.25">
      <c r="A46" s="44">
        <v>35</v>
      </c>
      <c r="B46" s="45">
        <v>9.16</v>
      </c>
      <c r="C46" s="45">
        <v>2.99</v>
      </c>
    </row>
    <row r="47" spans="1:3" x14ac:dyDescent="0.25">
      <c r="A47" s="44">
        <v>36</v>
      </c>
      <c r="B47" s="45">
        <v>9.32</v>
      </c>
      <c r="C47" s="45">
        <v>3.04</v>
      </c>
    </row>
    <row r="48" spans="1:3" x14ac:dyDescent="0.25">
      <c r="A48" s="44">
        <v>37</v>
      </c>
      <c r="B48" s="45">
        <v>9.48</v>
      </c>
      <c r="C48" s="45">
        <v>3.09</v>
      </c>
    </row>
    <row r="49" spans="1:3" x14ac:dyDescent="0.25">
      <c r="A49" s="44">
        <v>38</v>
      </c>
      <c r="B49" s="45">
        <v>9.64</v>
      </c>
      <c r="C49" s="45">
        <v>3.14</v>
      </c>
    </row>
    <row r="50" spans="1:3" x14ac:dyDescent="0.25">
      <c r="A50" s="44">
        <v>39</v>
      </c>
      <c r="B50" s="45">
        <v>9.81</v>
      </c>
      <c r="C50" s="45">
        <v>3.2</v>
      </c>
    </row>
    <row r="51" spans="1:3" x14ac:dyDescent="0.25">
      <c r="A51" s="44">
        <v>40</v>
      </c>
      <c r="B51" s="45">
        <v>9.98</v>
      </c>
      <c r="C51" s="45">
        <v>3.25</v>
      </c>
    </row>
    <row r="52" spans="1:3" x14ac:dyDescent="0.25">
      <c r="A52" s="44">
        <v>41</v>
      </c>
      <c r="B52" s="45">
        <v>10.16</v>
      </c>
      <c r="C52" s="45">
        <v>3.3</v>
      </c>
    </row>
    <row r="53" spans="1:3" x14ac:dyDescent="0.25">
      <c r="A53" s="44">
        <v>42</v>
      </c>
      <c r="B53" s="45">
        <v>10.34</v>
      </c>
      <c r="C53" s="45">
        <v>3.35</v>
      </c>
    </row>
    <row r="54" spans="1:3" x14ac:dyDescent="0.25">
      <c r="A54" s="44">
        <v>43</v>
      </c>
      <c r="B54" s="45">
        <v>10.52</v>
      </c>
      <c r="C54" s="45">
        <v>3.4</v>
      </c>
    </row>
    <row r="55" spans="1:3" x14ac:dyDescent="0.25">
      <c r="A55" s="44">
        <v>44</v>
      </c>
      <c r="B55" s="45">
        <v>10.71</v>
      </c>
      <c r="C55" s="45">
        <v>3.45</v>
      </c>
    </row>
    <row r="56" spans="1:3" x14ac:dyDescent="0.25">
      <c r="A56" s="44">
        <v>45</v>
      </c>
      <c r="B56" s="45">
        <v>10.9</v>
      </c>
      <c r="C56" s="45">
        <v>3.5</v>
      </c>
    </row>
    <row r="57" spans="1:3" x14ac:dyDescent="0.25">
      <c r="A57" s="44">
        <v>46</v>
      </c>
      <c r="B57" s="45">
        <v>11.1</v>
      </c>
      <c r="C57" s="45">
        <v>3.55</v>
      </c>
    </row>
    <row r="58" spans="1:3" x14ac:dyDescent="0.25">
      <c r="A58" s="44">
        <v>47</v>
      </c>
      <c r="B58" s="45">
        <v>11.3</v>
      </c>
      <c r="C58" s="45">
        <v>3.6</v>
      </c>
    </row>
    <row r="59" spans="1:3" x14ac:dyDescent="0.25">
      <c r="A59" s="44">
        <v>48</v>
      </c>
      <c r="B59" s="45">
        <v>11.5</v>
      </c>
      <c r="C59" s="45">
        <v>3.65</v>
      </c>
    </row>
    <row r="60" spans="1:3" x14ac:dyDescent="0.25">
      <c r="A60" s="44">
        <v>49</v>
      </c>
      <c r="B60" s="45">
        <v>11.72</v>
      </c>
      <c r="C60" s="45">
        <v>3.69</v>
      </c>
    </row>
    <row r="61" spans="1:3" x14ac:dyDescent="0.25">
      <c r="A61" s="44">
        <v>50</v>
      </c>
      <c r="B61" s="45">
        <v>11.94</v>
      </c>
      <c r="C61" s="45">
        <v>3.73</v>
      </c>
    </row>
    <row r="62" spans="1:3" x14ac:dyDescent="0.25">
      <c r="A62" s="44">
        <v>51</v>
      </c>
      <c r="B62" s="45">
        <v>12.16</v>
      </c>
      <c r="C62" s="45">
        <v>3.78</v>
      </c>
    </row>
    <row r="63" spans="1:3" x14ac:dyDescent="0.25">
      <c r="A63" s="44">
        <v>52</v>
      </c>
      <c r="B63" s="45">
        <v>12.39</v>
      </c>
      <c r="C63" s="45">
        <v>3.82</v>
      </c>
    </row>
    <row r="64" spans="1:3" x14ac:dyDescent="0.25">
      <c r="A64" s="44">
        <v>53</v>
      </c>
      <c r="B64" s="45">
        <v>12.63</v>
      </c>
      <c r="C64" s="45">
        <v>3.85</v>
      </c>
    </row>
    <row r="65" spans="1:3" x14ac:dyDescent="0.25">
      <c r="A65" s="44">
        <v>54</v>
      </c>
      <c r="B65" s="45">
        <v>12.87</v>
      </c>
      <c r="C65" s="45">
        <v>3.89</v>
      </c>
    </row>
    <row r="66" spans="1:3" x14ac:dyDescent="0.25">
      <c r="A66" s="44">
        <v>55</v>
      </c>
      <c r="B66" s="45">
        <v>13.13</v>
      </c>
      <c r="C66" s="45">
        <v>3.91</v>
      </c>
    </row>
    <row r="67" spans="1:3" x14ac:dyDescent="0.25">
      <c r="A67" s="44">
        <v>56</v>
      </c>
      <c r="B67" s="45">
        <v>13.4</v>
      </c>
      <c r="C67" s="45">
        <v>3.94</v>
      </c>
    </row>
    <row r="68" spans="1:3" x14ac:dyDescent="0.25">
      <c r="A68" s="44">
        <v>57</v>
      </c>
      <c r="B68" s="45">
        <v>13.68</v>
      </c>
      <c r="C68" s="45">
        <v>3.96</v>
      </c>
    </row>
    <row r="69" spans="1:3" x14ac:dyDescent="0.25">
      <c r="A69" s="44">
        <v>58</v>
      </c>
      <c r="B69" s="45">
        <v>13.97</v>
      </c>
      <c r="C69" s="45">
        <v>3.98</v>
      </c>
    </row>
    <row r="70" spans="1:3" x14ac:dyDescent="0.25">
      <c r="A70" s="44">
        <v>59</v>
      </c>
      <c r="B70" s="45">
        <v>14.27</v>
      </c>
      <c r="C70" s="45">
        <v>3.99</v>
      </c>
    </row>
    <row r="71" spans="1:3" x14ac:dyDescent="0.25">
      <c r="A71" s="44">
        <v>60</v>
      </c>
      <c r="B71" s="45">
        <v>14.59</v>
      </c>
      <c r="C71" s="45">
        <v>4</v>
      </c>
    </row>
    <row r="72" spans="1:3" x14ac:dyDescent="0.25">
      <c r="A72" s="44">
        <v>61</v>
      </c>
      <c r="B72" s="45">
        <v>14.92</v>
      </c>
      <c r="C72" s="45">
        <v>4.01</v>
      </c>
    </row>
    <row r="73" spans="1:3" x14ac:dyDescent="0.25">
      <c r="A73" s="44">
        <v>62</v>
      </c>
      <c r="B73" s="45">
        <v>15.26</v>
      </c>
      <c r="C73" s="45">
        <v>4.01</v>
      </c>
    </row>
    <row r="74" spans="1:3" x14ac:dyDescent="0.25">
      <c r="A74" s="44">
        <v>63</v>
      </c>
      <c r="B74" s="45">
        <v>15.63</v>
      </c>
      <c r="C74" s="45">
        <v>4.01</v>
      </c>
    </row>
    <row r="75" spans="1:3" x14ac:dyDescent="0.25">
      <c r="A75" s="44">
        <v>64</v>
      </c>
      <c r="B75" s="45">
        <v>16.010000000000002</v>
      </c>
      <c r="C75" s="45">
        <v>4</v>
      </c>
    </row>
    <row r="76" spans="1:3" x14ac:dyDescent="0.25">
      <c r="A76" s="44">
        <v>65</v>
      </c>
      <c r="B76" s="45">
        <v>16.41</v>
      </c>
      <c r="C76" s="45">
        <v>3.99</v>
      </c>
    </row>
    <row r="77" spans="1:3" x14ac:dyDescent="0.25">
      <c r="A77" s="44">
        <v>66</v>
      </c>
      <c r="B77" s="45">
        <v>16.309999999999999</v>
      </c>
      <c r="C77" s="45">
        <v>3.98</v>
      </c>
    </row>
    <row r="78" spans="1:3" x14ac:dyDescent="0.25">
      <c r="A78" s="44">
        <v>67</v>
      </c>
      <c r="B78" s="45">
        <v>15.7</v>
      </c>
      <c r="C78" s="45">
        <v>3.98</v>
      </c>
    </row>
    <row r="79" spans="1:3" x14ac:dyDescent="0.25">
      <c r="A79" s="44">
        <v>68</v>
      </c>
      <c r="B79" s="45">
        <v>15.08</v>
      </c>
      <c r="C79" s="45">
        <v>3.98</v>
      </c>
    </row>
    <row r="80" spans="1:3" x14ac:dyDescent="0.25">
      <c r="A80" s="44">
        <v>69</v>
      </c>
      <c r="B80" s="45">
        <v>14.47</v>
      </c>
      <c r="C80" s="45">
        <v>3.98</v>
      </c>
    </row>
    <row r="81" spans="1:3" x14ac:dyDescent="0.25">
      <c r="A81" s="44">
        <v>70</v>
      </c>
      <c r="B81" s="45">
        <v>13.86</v>
      </c>
      <c r="C81" s="45">
        <v>3.97</v>
      </c>
    </row>
    <row r="82" spans="1:3" x14ac:dyDescent="0.25">
      <c r="A82" s="44">
        <v>71</v>
      </c>
      <c r="B82" s="45">
        <v>13.26</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BYnC2kl5thwUVnlWf4uIe8JbY3LmnnHJk86j/pw31gs32/oMYE+RARAAhZusrdEaocPQitHSWff4FEE1Bj2Pw==" saltValue="t5/6gFoArd+t+kOmjQcw/A==" spinCount="100000" sheet="1" objects="1" scenarios="1"/>
  <conditionalFormatting sqref="A6:A21">
    <cfRule type="expression" dxfId="599" priority="9" stopIfTrue="1">
      <formula>MOD(ROW(),2)=0</formula>
    </cfRule>
    <cfRule type="expression" dxfId="598" priority="10" stopIfTrue="1">
      <formula>MOD(ROW(),2)&lt;&gt;0</formula>
    </cfRule>
  </conditionalFormatting>
  <conditionalFormatting sqref="A26:A85">
    <cfRule type="expression" dxfId="597" priority="13" stopIfTrue="1">
      <formula>MOD(ROW(),2)=0</formula>
    </cfRule>
    <cfRule type="expression" dxfId="596" priority="14" stopIfTrue="1">
      <formula>MOD(ROW(),2)&lt;&gt;0</formula>
    </cfRule>
  </conditionalFormatting>
  <conditionalFormatting sqref="B6:C21">
    <cfRule type="expression" dxfId="595" priority="11" stopIfTrue="1">
      <formula>MOD(ROW(),2)=0</formula>
    </cfRule>
    <cfRule type="expression" dxfId="594" priority="12" stopIfTrue="1">
      <formula>MOD(ROW(),2)&lt;&gt;0</formula>
    </cfRule>
  </conditionalFormatting>
  <conditionalFormatting sqref="B26:C85">
    <cfRule type="expression" dxfId="593" priority="15" stopIfTrue="1">
      <formula>MOD(ROW(),2)=0</formula>
    </cfRule>
    <cfRule type="expression" dxfId="592" priority="16"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164B6-4A5D-4F43-86B2-0F886A37CB44}">
  <sheetPr codeName="Sheet19"/>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x-212</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165</v>
      </c>
      <c r="C10" s="48"/>
    </row>
    <row r="11" spans="1:3" x14ac:dyDescent="0.25">
      <c r="A11" s="41" t="s">
        <v>126</v>
      </c>
      <c r="B11" s="48" t="s">
        <v>139</v>
      </c>
      <c r="C11" s="48"/>
    </row>
    <row r="12" spans="1:3" x14ac:dyDescent="0.25">
      <c r="A12" s="41" t="s">
        <v>127</v>
      </c>
      <c r="B12" s="48" t="s">
        <v>140</v>
      </c>
      <c r="C12" s="48"/>
    </row>
    <row r="13" spans="1:3" x14ac:dyDescent="0.25">
      <c r="A13" s="41" t="s">
        <v>381</v>
      </c>
      <c r="B13" s="48" t="s">
        <v>141</v>
      </c>
      <c r="C13" s="48"/>
    </row>
    <row r="14" spans="1:3" x14ac:dyDescent="0.25">
      <c r="A14" s="41" t="s">
        <v>129</v>
      </c>
      <c r="B14" s="48">
        <v>212</v>
      </c>
      <c r="C14" s="48"/>
    </row>
    <row r="15" spans="1:3" x14ac:dyDescent="0.25">
      <c r="A15" s="41" t="s">
        <v>382</v>
      </c>
      <c r="B15" s="48" t="s">
        <v>166</v>
      </c>
      <c r="C15" s="48"/>
    </row>
    <row r="16" spans="1:3" x14ac:dyDescent="0.25">
      <c r="A16" s="41" t="s">
        <v>131</v>
      </c>
      <c r="B16" s="48">
        <v>7</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6.26</v>
      </c>
      <c r="C27" s="45">
        <v>1.86</v>
      </c>
    </row>
    <row r="28" spans="1:3" x14ac:dyDescent="0.25">
      <c r="A28" s="44">
        <v>17</v>
      </c>
      <c r="B28" s="45">
        <v>6.37</v>
      </c>
      <c r="C28" s="45">
        <v>2.0099999999999998</v>
      </c>
    </row>
    <row r="29" spans="1:3" x14ac:dyDescent="0.25">
      <c r="A29" s="44">
        <v>18</v>
      </c>
      <c r="B29" s="45">
        <v>6.48</v>
      </c>
      <c r="C29" s="45">
        <v>2.17</v>
      </c>
    </row>
    <row r="30" spans="1:3" x14ac:dyDescent="0.25">
      <c r="A30" s="44">
        <v>19</v>
      </c>
      <c r="B30" s="45">
        <v>6.59</v>
      </c>
      <c r="C30" s="45">
        <v>2.27</v>
      </c>
    </row>
    <row r="31" spans="1:3" x14ac:dyDescent="0.25">
      <c r="A31" s="44">
        <v>20</v>
      </c>
      <c r="B31" s="45">
        <v>6.7</v>
      </c>
      <c r="C31" s="45">
        <v>2.31</v>
      </c>
    </row>
    <row r="32" spans="1:3" x14ac:dyDescent="0.25">
      <c r="A32" s="44">
        <v>21</v>
      </c>
      <c r="B32" s="45">
        <v>6.82</v>
      </c>
      <c r="C32" s="45">
        <v>2.35</v>
      </c>
    </row>
    <row r="33" spans="1:3" x14ac:dyDescent="0.25">
      <c r="A33" s="44">
        <v>22</v>
      </c>
      <c r="B33" s="45">
        <v>6.94</v>
      </c>
      <c r="C33" s="45">
        <v>2.39</v>
      </c>
    </row>
    <row r="34" spans="1:3" x14ac:dyDescent="0.25">
      <c r="A34" s="44">
        <v>23</v>
      </c>
      <c r="B34" s="45">
        <v>7.06</v>
      </c>
      <c r="C34" s="45">
        <v>2.4300000000000002</v>
      </c>
    </row>
    <row r="35" spans="1:3" x14ac:dyDescent="0.25">
      <c r="A35" s="44">
        <v>24</v>
      </c>
      <c r="B35" s="45">
        <v>7.18</v>
      </c>
      <c r="C35" s="45">
        <v>2.48</v>
      </c>
    </row>
    <row r="36" spans="1:3" x14ac:dyDescent="0.25">
      <c r="A36" s="44">
        <v>25</v>
      </c>
      <c r="B36" s="45">
        <v>7.3</v>
      </c>
      <c r="C36" s="45">
        <v>2.52</v>
      </c>
    </row>
    <row r="37" spans="1:3" x14ac:dyDescent="0.25">
      <c r="A37" s="44">
        <v>26</v>
      </c>
      <c r="B37" s="45">
        <v>7.43</v>
      </c>
      <c r="C37" s="45">
        <v>2.57</v>
      </c>
    </row>
    <row r="38" spans="1:3" x14ac:dyDescent="0.25">
      <c r="A38" s="44">
        <v>27</v>
      </c>
      <c r="B38" s="45">
        <v>7.55</v>
      </c>
      <c r="C38" s="45">
        <v>2.61</v>
      </c>
    </row>
    <row r="39" spans="1:3" x14ac:dyDescent="0.25">
      <c r="A39" s="44">
        <v>28</v>
      </c>
      <c r="B39" s="45">
        <v>7.68</v>
      </c>
      <c r="C39" s="45">
        <v>2.66</v>
      </c>
    </row>
    <row r="40" spans="1:3" x14ac:dyDescent="0.25">
      <c r="A40" s="44">
        <v>29</v>
      </c>
      <c r="B40" s="45">
        <v>7.82</v>
      </c>
      <c r="C40" s="45">
        <v>2.7</v>
      </c>
    </row>
    <row r="41" spans="1:3" x14ac:dyDescent="0.25">
      <c r="A41" s="44">
        <v>30</v>
      </c>
      <c r="B41" s="45">
        <v>7.95</v>
      </c>
      <c r="C41" s="45">
        <v>2.75</v>
      </c>
    </row>
    <row r="42" spans="1:3" x14ac:dyDescent="0.25">
      <c r="A42" s="44">
        <v>31</v>
      </c>
      <c r="B42" s="45">
        <v>8.09</v>
      </c>
      <c r="C42" s="45">
        <v>2.8</v>
      </c>
    </row>
    <row r="43" spans="1:3" x14ac:dyDescent="0.25">
      <c r="A43" s="44">
        <v>32</v>
      </c>
      <c r="B43" s="45">
        <v>8.23</v>
      </c>
      <c r="C43" s="45">
        <v>2.85</v>
      </c>
    </row>
    <row r="44" spans="1:3" x14ac:dyDescent="0.25">
      <c r="A44" s="44">
        <v>33</v>
      </c>
      <c r="B44" s="45">
        <v>8.3699999999999992</v>
      </c>
      <c r="C44" s="45">
        <v>2.9</v>
      </c>
    </row>
    <row r="45" spans="1:3" x14ac:dyDescent="0.25">
      <c r="A45" s="44">
        <v>34</v>
      </c>
      <c r="B45" s="45">
        <v>8.51</v>
      </c>
      <c r="C45" s="45">
        <v>2.95</v>
      </c>
    </row>
    <row r="46" spans="1:3" x14ac:dyDescent="0.25">
      <c r="A46" s="44">
        <v>35</v>
      </c>
      <c r="B46" s="45">
        <v>8.66</v>
      </c>
      <c r="C46" s="45">
        <v>3</v>
      </c>
    </row>
    <row r="47" spans="1:3" x14ac:dyDescent="0.25">
      <c r="A47" s="44">
        <v>36</v>
      </c>
      <c r="B47" s="45">
        <v>8.81</v>
      </c>
      <c r="C47" s="45">
        <v>3.05</v>
      </c>
    </row>
    <row r="48" spans="1:3" x14ac:dyDescent="0.25">
      <c r="A48" s="44">
        <v>37</v>
      </c>
      <c r="B48" s="45">
        <v>8.9600000000000009</v>
      </c>
      <c r="C48" s="45">
        <v>3.11</v>
      </c>
    </row>
    <row r="49" spans="1:3" x14ac:dyDescent="0.25">
      <c r="A49" s="44">
        <v>38</v>
      </c>
      <c r="B49" s="45">
        <v>9.11</v>
      </c>
      <c r="C49" s="45">
        <v>3.16</v>
      </c>
    </row>
    <row r="50" spans="1:3" x14ac:dyDescent="0.25">
      <c r="A50" s="44">
        <v>39</v>
      </c>
      <c r="B50" s="45">
        <v>9.27</v>
      </c>
      <c r="C50" s="45">
        <v>3.21</v>
      </c>
    </row>
    <row r="51" spans="1:3" x14ac:dyDescent="0.25">
      <c r="A51" s="44">
        <v>40</v>
      </c>
      <c r="B51" s="45">
        <v>9.43</v>
      </c>
      <c r="C51" s="45">
        <v>3.26</v>
      </c>
    </row>
    <row r="52" spans="1:3" x14ac:dyDescent="0.25">
      <c r="A52" s="44">
        <v>41</v>
      </c>
      <c r="B52" s="45">
        <v>9.6</v>
      </c>
      <c r="C52" s="45">
        <v>3.31</v>
      </c>
    </row>
    <row r="53" spans="1:3" x14ac:dyDescent="0.25">
      <c r="A53" s="44">
        <v>42</v>
      </c>
      <c r="B53" s="45">
        <v>9.76</v>
      </c>
      <c r="C53" s="45">
        <v>3.37</v>
      </c>
    </row>
    <row r="54" spans="1:3" x14ac:dyDescent="0.25">
      <c r="A54" s="44">
        <v>43</v>
      </c>
      <c r="B54" s="45">
        <v>9.94</v>
      </c>
      <c r="C54" s="45">
        <v>3.42</v>
      </c>
    </row>
    <row r="55" spans="1:3" x14ac:dyDescent="0.25">
      <c r="A55" s="44">
        <v>44</v>
      </c>
      <c r="B55" s="45">
        <v>10.11</v>
      </c>
      <c r="C55" s="45">
        <v>3.47</v>
      </c>
    </row>
    <row r="56" spans="1:3" x14ac:dyDescent="0.25">
      <c r="A56" s="44">
        <v>45</v>
      </c>
      <c r="B56" s="45">
        <v>10.29</v>
      </c>
      <c r="C56" s="45">
        <v>3.52</v>
      </c>
    </row>
    <row r="57" spans="1:3" x14ac:dyDescent="0.25">
      <c r="A57" s="44">
        <v>46</v>
      </c>
      <c r="B57" s="45">
        <v>10.47</v>
      </c>
      <c r="C57" s="45">
        <v>3.57</v>
      </c>
    </row>
    <row r="58" spans="1:3" x14ac:dyDescent="0.25">
      <c r="A58" s="44">
        <v>47</v>
      </c>
      <c r="B58" s="45">
        <v>10.66</v>
      </c>
      <c r="C58" s="45">
        <v>3.62</v>
      </c>
    </row>
    <row r="59" spans="1:3" x14ac:dyDescent="0.25">
      <c r="A59" s="44">
        <v>48</v>
      </c>
      <c r="B59" s="45">
        <v>10.86</v>
      </c>
      <c r="C59" s="45">
        <v>3.66</v>
      </c>
    </row>
    <row r="60" spans="1:3" x14ac:dyDescent="0.25">
      <c r="A60" s="44">
        <v>49</v>
      </c>
      <c r="B60" s="45">
        <v>11.06</v>
      </c>
      <c r="C60" s="45">
        <v>3.71</v>
      </c>
    </row>
    <row r="61" spans="1:3" x14ac:dyDescent="0.25">
      <c r="A61" s="44">
        <v>50</v>
      </c>
      <c r="B61" s="45">
        <v>11.26</v>
      </c>
      <c r="C61" s="45">
        <v>3.75</v>
      </c>
    </row>
    <row r="62" spans="1:3" x14ac:dyDescent="0.25">
      <c r="A62" s="44">
        <v>51</v>
      </c>
      <c r="B62" s="45">
        <v>11.47</v>
      </c>
      <c r="C62" s="45">
        <v>3.8</v>
      </c>
    </row>
    <row r="63" spans="1:3" x14ac:dyDescent="0.25">
      <c r="A63" s="44">
        <v>52</v>
      </c>
      <c r="B63" s="45">
        <v>11.68</v>
      </c>
      <c r="C63" s="45">
        <v>3.84</v>
      </c>
    </row>
    <row r="64" spans="1:3" x14ac:dyDescent="0.25">
      <c r="A64" s="44">
        <v>53</v>
      </c>
      <c r="B64" s="45">
        <v>11.91</v>
      </c>
      <c r="C64" s="45">
        <v>3.88</v>
      </c>
    </row>
    <row r="65" spans="1:3" x14ac:dyDescent="0.25">
      <c r="A65" s="44">
        <v>54</v>
      </c>
      <c r="B65" s="45">
        <v>12.14</v>
      </c>
      <c r="C65" s="45">
        <v>3.91</v>
      </c>
    </row>
    <row r="66" spans="1:3" x14ac:dyDescent="0.25">
      <c r="A66" s="44">
        <v>55</v>
      </c>
      <c r="B66" s="45">
        <v>12.38</v>
      </c>
      <c r="C66" s="45">
        <v>3.94</v>
      </c>
    </row>
    <row r="67" spans="1:3" x14ac:dyDescent="0.25">
      <c r="A67" s="44">
        <v>56</v>
      </c>
      <c r="B67" s="45">
        <v>12.63</v>
      </c>
      <c r="C67" s="45">
        <v>3.96</v>
      </c>
    </row>
    <row r="68" spans="1:3" x14ac:dyDescent="0.25">
      <c r="A68" s="44">
        <v>57</v>
      </c>
      <c r="B68" s="45">
        <v>12.89</v>
      </c>
      <c r="C68" s="45">
        <v>3.98</v>
      </c>
    </row>
    <row r="69" spans="1:3" x14ac:dyDescent="0.25">
      <c r="A69" s="44">
        <v>58</v>
      </c>
      <c r="B69" s="45">
        <v>13.16</v>
      </c>
      <c r="C69" s="45">
        <v>4</v>
      </c>
    </row>
    <row r="70" spans="1:3" x14ac:dyDescent="0.25">
      <c r="A70" s="44">
        <v>59</v>
      </c>
      <c r="B70" s="45">
        <v>13.45</v>
      </c>
      <c r="C70" s="45">
        <v>4.01</v>
      </c>
    </row>
    <row r="71" spans="1:3" x14ac:dyDescent="0.25">
      <c r="A71" s="44">
        <v>60</v>
      </c>
      <c r="B71" s="45">
        <v>13.74</v>
      </c>
      <c r="C71" s="45">
        <v>4.0199999999999996</v>
      </c>
    </row>
    <row r="72" spans="1:3" x14ac:dyDescent="0.25">
      <c r="A72" s="44">
        <v>61</v>
      </c>
      <c r="B72" s="45">
        <v>14.05</v>
      </c>
      <c r="C72" s="45">
        <v>4.03</v>
      </c>
    </row>
    <row r="73" spans="1:3" x14ac:dyDescent="0.25">
      <c r="A73" s="44">
        <v>62</v>
      </c>
      <c r="B73" s="45">
        <v>14.37</v>
      </c>
      <c r="C73" s="45">
        <v>4.03</v>
      </c>
    </row>
    <row r="74" spans="1:3" x14ac:dyDescent="0.25">
      <c r="A74" s="44">
        <v>63</v>
      </c>
      <c r="B74" s="45">
        <v>14.71</v>
      </c>
      <c r="C74" s="45">
        <v>4.03</v>
      </c>
    </row>
    <row r="75" spans="1:3" x14ac:dyDescent="0.25">
      <c r="A75" s="44">
        <v>64</v>
      </c>
      <c r="B75" s="45">
        <v>15.07</v>
      </c>
      <c r="C75" s="45">
        <v>4.0199999999999996</v>
      </c>
    </row>
    <row r="76" spans="1:3" x14ac:dyDescent="0.25">
      <c r="A76" s="44">
        <v>65</v>
      </c>
      <c r="B76" s="45">
        <v>15.45</v>
      </c>
      <c r="C76" s="45">
        <v>4.01</v>
      </c>
    </row>
    <row r="77" spans="1:3" x14ac:dyDescent="0.25">
      <c r="A77" s="44">
        <v>66</v>
      </c>
      <c r="B77" s="45">
        <v>15.85</v>
      </c>
      <c r="C77" s="45">
        <v>3.99</v>
      </c>
    </row>
    <row r="78" spans="1:3" x14ac:dyDescent="0.25">
      <c r="A78" s="44">
        <v>67</v>
      </c>
      <c r="B78" s="45">
        <v>15.74</v>
      </c>
      <c r="C78" s="45">
        <v>3.98</v>
      </c>
    </row>
    <row r="79" spans="1:3" x14ac:dyDescent="0.25">
      <c r="A79" s="44">
        <v>68</v>
      </c>
      <c r="B79" s="45">
        <v>15.12</v>
      </c>
      <c r="C79" s="45">
        <v>3.98</v>
      </c>
    </row>
    <row r="80" spans="1:3" x14ac:dyDescent="0.25">
      <c r="A80" s="44">
        <v>69</v>
      </c>
      <c r="B80" s="45">
        <v>14.5</v>
      </c>
      <c r="C80" s="45">
        <v>3.98</v>
      </c>
    </row>
    <row r="81" spans="1:3" x14ac:dyDescent="0.25">
      <c r="A81" s="44">
        <v>70</v>
      </c>
      <c r="B81" s="45">
        <v>13.88</v>
      </c>
      <c r="C81" s="45">
        <v>3.97</v>
      </c>
    </row>
    <row r="82" spans="1:3" x14ac:dyDescent="0.25">
      <c r="A82" s="44">
        <v>71</v>
      </c>
      <c r="B82" s="45">
        <v>13.27</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dDWII5pMo6uixr5zyIVMsIzLw4KBDSbQu5ZU+EDvp1pooWyuniZQ5tJMEvfGoVqHlamr+tPH+0G7CBUH9pX0Cw==" saltValue="e6IgEqU1zKE3gBdCDK0hEg==" spinCount="100000" sheet="1" objects="1" scenarios="1"/>
  <conditionalFormatting sqref="A6:A21">
    <cfRule type="expression" dxfId="591" priority="9" stopIfTrue="1">
      <formula>MOD(ROW(),2)=0</formula>
    </cfRule>
    <cfRule type="expression" dxfId="590" priority="10" stopIfTrue="1">
      <formula>MOD(ROW(),2)&lt;&gt;0</formula>
    </cfRule>
  </conditionalFormatting>
  <conditionalFormatting sqref="A26:A85">
    <cfRule type="expression" dxfId="589" priority="13" stopIfTrue="1">
      <formula>MOD(ROW(),2)=0</formula>
    </cfRule>
    <cfRule type="expression" dxfId="588" priority="14" stopIfTrue="1">
      <formula>MOD(ROW(),2)&lt;&gt;0</formula>
    </cfRule>
  </conditionalFormatting>
  <conditionalFormatting sqref="B6:C21">
    <cfRule type="expression" dxfId="587" priority="11" stopIfTrue="1">
      <formula>MOD(ROW(),2)=0</formula>
    </cfRule>
    <cfRule type="expression" dxfId="586" priority="12" stopIfTrue="1">
      <formula>MOD(ROW(),2)&lt;&gt;0</formula>
    </cfRule>
  </conditionalFormatting>
  <conditionalFormatting sqref="B26:C85">
    <cfRule type="expression" dxfId="585" priority="15" stopIfTrue="1">
      <formula>MOD(ROW(),2)=0</formula>
    </cfRule>
    <cfRule type="expression" dxfId="584" priority="16"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3340-7D77-48FE-8D8A-BBE5BDB729A6}">
  <sheetPr codeName="Sheet20"/>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x-213</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165</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213</v>
      </c>
      <c r="C14" s="48"/>
    </row>
    <row r="15" spans="1:3" x14ac:dyDescent="0.25">
      <c r="A15" s="41" t="s">
        <v>382</v>
      </c>
      <c r="B15" s="48" t="s">
        <v>167</v>
      </c>
      <c r="C15" s="48"/>
    </row>
    <row r="16" spans="1:3" x14ac:dyDescent="0.25">
      <c r="A16" s="41" t="s">
        <v>131</v>
      </c>
      <c r="B16" s="48">
        <v>8</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6.26</v>
      </c>
      <c r="C27" s="45">
        <v>1.86</v>
      </c>
    </row>
    <row r="28" spans="1:3" x14ac:dyDescent="0.25">
      <c r="A28" s="44">
        <v>17</v>
      </c>
      <c r="B28" s="45">
        <v>6.37</v>
      </c>
      <c r="C28" s="45">
        <v>2.0099999999999998</v>
      </c>
    </row>
    <row r="29" spans="1:3" x14ac:dyDescent="0.25">
      <c r="A29" s="44">
        <v>18</v>
      </c>
      <c r="B29" s="45">
        <v>6.48</v>
      </c>
      <c r="C29" s="45">
        <v>2.17</v>
      </c>
    </row>
    <row r="30" spans="1:3" x14ac:dyDescent="0.25">
      <c r="A30" s="44">
        <v>19</v>
      </c>
      <c r="B30" s="45">
        <v>6.59</v>
      </c>
      <c r="C30" s="45">
        <v>2.27</v>
      </c>
    </row>
    <row r="31" spans="1:3" x14ac:dyDescent="0.25">
      <c r="A31" s="44">
        <v>20</v>
      </c>
      <c r="B31" s="45">
        <v>6.7</v>
      </c>
      <c r="C31" s="45">
        <v>2.31</v>
      </c>
    </row>
    <row r="32" spans="1:3" x14ac:dyDescent="0.25">
      <c r="A32" s="44">
        <v>21</v>
      </c>
      <c r="B32" s="45">
        <v>6.82</v>
      </c>
      <c r="C32" s="45">
        <v>2.35</v>
      </c>
    </row>
    <row r="33" spans="1:3" x14ac:dyDescent="0.25">
      <c r="A33" s="44">
        <v>22</v>
      </c>
      <c r="B33" s="45">
        <v>6.94</v>
      </c>
      <c r="C33" s="45">
        <v>2.39</v>
      </c>
    </row>
    <row r="34" spans="1:3" x14ac:dyDescent="0.25">
      <c r="A34" s="44">
        <v>23</v>
      </c>
      <c r="B34" s="45">
        <v>7.06</v>
      </c>
      <c r="C34" s="45">
        <v>2.4300000000000002</v>
      </c>
    </row>
    <row r="35" spans="1:3" x14ac:dyDescent="0.25">
      <c r="A35" s="44">
        <v>24</v>
      </c>
      <c r="B35" s="45">
        <v>7.18</v>
      </c>
      <c r="C35" s="45">
        <v>2.48</v>
      </c>
    </row>
    <row r="36" spans="1:3" x14ac:dyDescent="0.25">
      <c r="A36" s="44">
        <v>25</v>
      </c>
      <c r="B36" s="45">
        <v>7.3</v>
      </c>
      <c r="C36" s="45">
        <v>2.52</v>
      </c>
    </row>
    <row r="37" spans="1:3" x14ac:dyDescent="0.25">
      <c r="A37" s="44">
        <v>26</v>
      </c>
      <c r="B37" s="45">
        <v>7.43</v>
      </c>
      <c r="C37" s="45">
        <v>2.57</v>
      </c>
    </row>
    <row r="38" spans="1:3" x14ac:dyDescent="0.25">
      <c r="A38" s="44">
        <v>27</v>
      </c>
      <c r="B38" s="45">
        <v>7.55</v>
      </c>
      <c r="C38" s="45">
        <v>2.61</v>
      </c>
    </row>
    <row r="39" spans="1:3" x14ac:dyDescent="0.25">
      <c r="A39" s="44">
        <v>28</v>
      </c>
      <c r="B39" s="45">
        <v>7.68</v>
      </c>
      <c r="C39" s="45">
        <v>2.66</v>
      </c>
    </row>
    <row r="40" spans="1:3" x14ac:dyDescent="0.25">
      <c r="A40" s="44">
        <v>29</v>
      </c>
      <c r="B40" s="45">
        <v>7.82</v>
      </c>
      <c r="C40" s="45">
        <v>2.7</v>
      </c>
    </row>
    <row r="41" spans="1:3" x14ac:dyDescent="0.25">
      <c r="A41" s="44">
        <v>30</v>
      </c>
      <c r="B41" s="45">
        <v>7.95</v>
      </c>
      <c r="C41" s="45">
        <v>2.75</v>
      </c>
    </row>
    <row r="42" spans="1:3" x14ac:dyDescent="0.25">
      <c r="A42" s="44">
        <v>31</v>
      </c>
      <c r="B42" s="45">
        <v>8.09</v>
      </c>
      <c r="C42" s="45">
        <v>2.8</v>
      </c>
    </row>
    <row r="43" spans="1:3" x14ac:dyDescent="0.25">
      <c r="A43" s="44">
        <v>32</v>
      </c>
      <c r="B43" s="45">
        <v>8.23</v>
      </c>
      <c r="C43" s="45">
        <v>2.85</v>
      </c>
    </row>
    <row r="44" spans="1:3" x14ac:dyDescent="0.25">
      <c r="A44" s="44">
        <v>33</v>
      </c>
      <c r="B44" s="45">
        <v>8.3699999999999992</v>
      </c>
      <c r="C44" s="45">
        <v>2.9</v>
      </c>
    </row>
    <row r="45" spans="1:3" x14ac:dyDescent="0.25">
      <c r="A45" s="44">
        <v>34</v>
      </c>
      <c r="B45" s="45">
        <v>8.51</v>
      </c>
      <c r="C45" s="45">
        <v>2.95</v>
      </c>
    </row>
    <row r="46" spans="1:3" x14ac:dyDescent="0.25">
      <c r="A46" s="44">
        <v>35</v>
      </c>
      <c r="B46" s="45">
        <v>8.66</v>
      </c>
      <c r="C46" s="45">
        <v>3</v>
      </c>
    </row>
    <row r="47" spans="1:3" x14ac:dyDescent="0.25">
      <c r="A47" s="44">
        <v>36</v>
      </c>
      <c r="B47" s="45">
        <v>8.81</v>
      </c>
      <c r="C47" s="45">
        <v>3.05</v>
      </c>
    </row>
    <row r="48" spans="1:3" x14ac:dyDescent="0.25">
      <c r="A48" s="44">
        <v>37</v>
      </c>
      <c r="B48" s="45">
        <v>8.9600000000000009</v>
      </c>
      <c r="C48" s="45">
        <v>3.11</v>
      </c>
    </row>
    <row r="49" spans="1:3" x14ac:dyDescent="0.25">
      <c r="A49" s="44">
        <v>38</v>
      </c>
      <c r="B49" s="45">
        <v>9.11</v>
      </c>
      <c r="C49" s="45">
        <v>3.16</v>
      </c>
    </row>
    <row r="50" spans="1:3" x14ac:dyDescent="0.25">
      <c r="A50" s="44">
        <v>39</v>
      </c>
      <c r="B50" s="45">
        <v>9.27</v>
      </c>
      <c r="C50" s="45">
        <v>3.21</v>
      </c>
    </row>
    <row r="51" spans="1:3" x14ac:dyDescent="0.25">
      <c r="A51" s="44">
        <v>40</v>
      </c>
      <c r="B51" s="45">
        <v>9.43</v>
      </c>
      <c r="C51" s="45">
        <v>3.26</v>
      </c>
    </row>
    <row r="52" spans="1:3" x14ac:dyDescent="0.25">
      <c r="A52" s="44">
        <v>41</v>
      </c>
      <c r="B52" s="45">
        <v>9.6</v>
      </c>
      <c r="C52" s="45">
        <v>3.31</v>
      </c>
    </row>
    <row r="53" spans="1:3" x14ac:dyDescent="0.25">
      <c r="A53" s="44">
        <v>42</v>
      </c>
      <c r="B53" s="45">
        <v>9.76</v>
      </c>
      <c r="C53" s="45">
        <v>3.37</v>
      </c>
    </row>
    <row r="54" spans="1:3" x14ac:dyDescent="0.25">
      <c r="A54" s="44">
        <v>43</v>
      </c>
      <c r="B54" s="45">
        <v>9.94</v>
      </c>
      <c r="C54" s="45">
        <v>3.42</v>
      </c>
    </row>
    <row r="55" spans="1:3" x14ac:dyDescent="0.25">
      <c r="A55" s="44">
        <v>44</v>
      </c>
      <c r="B55" s="45">
        <v>10.11</v>
      </c>
      <c r="C55" s="45">
        <v>3.47</v>
      </c>
    </row>
    <row r="56" spans="1:3" x14ac:dyDescent="0.25">
      <c r="A56" s="44">
        <v>45</v>
      </c>
      <c r="B56" s="45">
        <v>10.29</v>
      </c>
      <c r="C56" s="45">
        <v>3.52</v>
      </c>
    </row>
    <row r="57" spans="1:3" x14ac:dyDescent="0.25">
      <c r="A57" s="44">
        <v>46</v>
      </c>
      <c r="B57" s="45">
        <v>10.47</v>
      </c>
      <c r="C57" s="45">
        <v>3.57</v>
      </c>
    </row>
    <row r="58" spans="1:3" x14ac:dyDescent="0.25">
      <c r="A58" s="44">
        <v>47</v>
      </c>
      <c r="B58" s="45">
        <v>10.66</v>
      </c>
      <c r="C58" s="45">
        <v>3.62</v>
      </c>
    </row>
    <row r="59" spans="1:3" x14ac:dyDescent="0.25">
      <c r="A59" s="44">
        <v>48</v>
      </c>
      <c r="B59" s="45">
        <v>10.86</v>
      </c>
      <c r="C59" s="45">
        <v>3.66</v>
      </c>
    </row>
    <row r="60" spans="1:3" x14ac:dyDescent="0.25">
      <c r="A60" s="44">
        <v>49</v>
      </c>
      <c r="B60" s="45">
        <v>11.06</v>
      </c>
      <c r="C60" s="45">
        <v>3.71</v>
      </c>
    </row>
    <row r="61" spans="1:3" x14ac:dyDescent="0.25">
      <c r="A61" s="44">
        <v>50</v>
      </c>
      <c r="B61" s="45">
        <v>11.26</v>
      </c>
      <c r="C61" s="45">
        <v>3.75</v>
      </c>
    </row>
    <row r="62" spans="1:3" x14ac:dyDescent="0.25">
      <c r="A62" s="44">
        <v>51</v>
      </c>
      <c r="B62" s="45">
        <v>11.47</v>
      </c>
      <c r="C62" s="45">
        <v>3.8</v>
      </c>
    </row>
    <row r="63" spans="1:3" x14ac:dyDescent="0.25">
      <c r="A63" s="44">
        <v>52</v>
      </c>
      <c r="B63" s="45">
        <v>11.68</v>
      </c>
      <c r="C63" s="45">
        <v>3.84</v>
      </c>
    </row>
    <row r="64" spans="1:3" x14ac:dyDescent="0.25">
      <c r="A64" s="44">
        <v>53</v>
      </c>
      <c r="B64" s="45">
        <v>11.91</v>
      </c>
      <c r="C64" s="45">
        <v>3.88</v>
      </c>
    </row>
    <row r="65" spans="1:3" x14ac:dyDescent="0.25">
      <c r="A65" s="44">
        <v>54</v>
      </c>
      <c r="B65" s="45">
        <v>12.14</v>
      </c>
      <c r="C65" s="45">
        <v>3.91</v>
      </c>
    </row>
    <row r="66" spans="1:3" x14ac:dyDescent="0.25">
      <c r="A66" s="44">
        <v>55</v>
      </c>
      <c r="B66" s="45">
        <v>12.38</v>
      </c>
      <c r="C66" s="45">
        <v>3.94</v>
      </c>
    </row>
    <row r="67" spans="1:3" x14ac:dyDescent="0.25">
      <c r="A67" s="44">
        <v>56</v>
      </c>
      <c r="B67" s="45">
        <v>12.63</v>
      </c>
      <c r="C67" s="45">
        <v>3.96</v>
      </c>
    </row>
    <row r="68" spans="1:3" x14ac:dyDescent="0.25">
      <c r="A68" s="44">
        <v>57</v>
      </c>
      <c r="B68" s="45">
        <v>12.89</v>
      </c>
      <c r="C68" s="45">
        <v>3.98</v>
      </c>
    </row>
    <row r="69" spans="1:3" x14ac:dyDescent="0.25">
      <c r="A69" s="44">
        <v>58</v>
      </c>
      <c r="B69" s="45">
        <v>13.16</v>
      </c>
      <c r="C69" s="45">
        <v>4</v>
      </c>
    </row>
    <row r="70" spans="1:3" x14ac:dyDescent="0.25">
      <c r="A70" s="44">
        <v>59</v>
      </c>
      <c r="B70" s="45">
        <v>13.45</v>
      </c>
      <c r="C70" s="45">
        <v>4.01</v>
      </c>
    </row>
    <row r="71" spans="1:3" x14ac:dyDescent="0.25">
      <c r="A71" s="44">
        <v>60</v>
      </c>
      <c r="B71" s="45">
        <v>13.74</v>
      </c>
      <c r="C71" s="45">
        <v>4.0199999999999996</v>
      </c>
    </row>
    <row r="72" spans="1:3" x14ac:dyDescent="0.25">
      <c r="A72" s="44">
        <v>61</v>
      </c>
      <c r="B72" s="45">
        <v>14.05</v>
      </c>
      <c r="C72" s="45">
        <v>4.03</v>
      </c>
    </row>
    <row r="73" spans="1:3" x14ac:dyDescent="0.25">
      <c r="A73" s="44">
        <v>62</v>
      </c>
      <c r="B73" s="45">
        <v>14.37</v>
      </c>
      <c r="C73" s="45">
        <v>4.03</v>
      </c>
    </row>
    <row r="74" spans="1:3" x14ac:dyDescent="0.25">
      <c r="A74" s="44">
        <v>63</v>
      </c>
      <c r="B74" s="45">
        <v>14.71</v>
      </c>
      <c r="C74" s="45">
        <v>4.03</v>
      </c>
    </row>
    <row r="75" spans="1:3" x14ac:dyDescent="0.25">
      <c r="A75" s="44">
        <v>64</v>
      </c>
      <c r="B75" s="45">
        <v>15.07</v>
      </c>
      <c r="C75" s="45">
        <v>4.0199999999999996</v>
      </c>
    </row>
    <row r="76" spans="1:3" x14ac:dyDescent="0.25">
      <c r="A76" s="44">
        <v>65</v>
      </c>
      <c r="B76" s="45">
        <v>15.45</v>
      </c>
      <c r="C76" s="45">
        <v>4.01</v>
      </c>
    </row>
    <row r="77" spans="1:3" x14ac:dyDescent="0.25">
      <c r="A77" s="44">
        <v>66</v>
      </c>
      <c r="B77" s="45">
        <v>15.85</v>
      </c>
      <c r="C77" s="45">
        <v>3.99</v>
      </c>
    </row>
    <row r="78" spans="1:3" x14ac:dyDescent="0.25">
      <c r="A78" s="44">
        <v>67</v>
      </c>
      <c r="B78" s="45">
        <v>15.74</v>
      </c>
      <c r="C78" s="45">
        <v>3.98</v>
      </c>
    </row>
    <row r="79" spans="1:3" x14ac:dyDescent="0.25">
      <c r="A79" s="44">
        <v>68</v>
      </c>
      <c r="B79" s="45">
        <v>15.12</v>
      </c>
      <c r="C79" s="45">
        <v>3.98</v>
      </c>
    </row>
    <row r="80" spans="1:3" x14ac:dyDescent="0.25">
      <c r="A80" s="44">
        <v>69</v>
      </c>
      <c r="B80" s="45">
        <v>14.5</v>
      </c>
      <c r="C80" s="45">
        <v>3.98</v>
      </c>
    </row>
    <row r="81" spans="1:3" x14ac:dyDescent="0.25">
      <c r="A81" s="44">
        <v>70</v>
      </c>
      <c r="B81" s="45">
        <v>13.88</v>
      </c>
      <c r="C81" s="45">
        <v>3.97</v>
      </c>
    </row>
    <row r="82" spans="1:3" x14ac:dyDescent="0.25">
      <c r="A82" s="44">
        <v>71</v>
      </c>
      <c r="B82" s="45">
        <v>13.27</v>
      </c>
      <c r="C82" s="45">
        <v>3.96</v>
      </c>
    </row>
    <row r="83" spans="1:3" x14ac:dyDescent="0.25">
      <c r="A83" s="44">
        <v>72</v>
      </c>
      <c r="B83" s="45">
        <v>12.66</v>
      </c>
      <c r="C83" s="45">
        <v>3.94</v>
      </c>
    </row>
    <row r="84" spans="1:3" x14ac:dyDescent="0.25">
      <c r="A84" s="44">
        <v>73</v>
      </c>
      <c r="B84" s="45">
        <v>12.07</v>
      </c>
      <c r="C84" s="45">
        <v>3.92</v>
      </c>
    </row>
    <row r="85" spans="1:3" x14ac:dyDescent="0.25">
      <c r="A85" s="44">
        <v>74</v>
      </c>
      <c r="B85" s="45">
        <v>11.48</v>
      </c>
      <c r="C85" s="45">
        <v>3.88</v>
      </c>
    </row>
  </sheetData>
  <sheetProtection algorithmName="SHA-512" hashValue="3LB+0tGoNxU2lxfFpg6qJ0o/KeU+qsEB/tr8SwBZwmW2q0Bvr6fwKVa6rbKsi/ywzvcIwSHTsA6VYIFcL7pIAw==" saltValue="FDA3DgnPNsDET2++fnfEsg==" spinCount="100000" sheet="1" objects="1" scenarios="1"/>
  <conditionalFormatting sqref="A6:A21">
    <cfRule type="expression" dxfId="583" priority="9" stopIfTrue="1">
      <formula>MOD(ROW(),2)=0</formula>
    </cfRule>
    <cfRule type="expression" dxfId="582" priority="10" stopIfTrue="1">
      <formula>MOD(ROW(),2)&lt;&gt;0</formula>
    </cfRule>
  </conditionalFormatting>
  <conditionalFormatting sqref="A26:A85">
    <cfRule type="expression" dxfId="581" priority="13" stopIfTrue="1">
      <formula>MOD(ROW(),2)=0</formula>
    </cfRule>
    <cfRule type="expression" dxfId="580" priority="14" stopIfTrue="1">
      <formula>MOD(ROW(),2)&lt;&gt;0</formula>
    </cfRule>
  </conditionalFormatting>
  <conditionalFormatting sqref="B6:C21">
    <cfRule type="expression" dxfId="579" priority="11" stopIfTrue="1">
      <formula>MOD(ROW(),2)=0</formula>
    </cfRule>
    <cfRule type="expression" dxfId="578" priority="12" stopIfTrue="1">
      <formula>MOD(ROW(),2)&lt;&gt;0</formula>
    </cfRule>
  </conditionalFormatting>
  <conditionalFormatting sqref="B26:C85">
    <cfRule type="expression" dxfId="577" priority="15" stopIfTrue="1">
      <formula>MOD(ROW(),2)=0</formula>
    </cfRule>
    <cfRule type="expression" dxfId="576" priority="16"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7F68-E4A8-4AD7-B63B-FA5A05940A0B}">
  <sheetPr codeName="Sheet21"/>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x-214</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168</v>
      </c>
      <c r="C10" s="48"/>
    </row>
    <row r="11" spans="1:3" x14ac:dyDescent="0.25">
      <c r="A11" s="41" t="s">
        <v>126</v>
      </c>
      <c r="B11" s="48" t="s">
        <v>139</v>
      </c>
      <c r="C11" s="48"/>
    </row>
    <row r="12" spans="1:3" x14ac:dyDescent="0.25">
      <c r="A12" s="41" t="s">
        <v>127</v>
      </c>
      <c r="B12" s="48" t="s">
        <v>140</v>
      </c>
      <c r="C12" s="48"/>
    </row>
    <row r="13" spans="1:3" x14ac:dyDescent="0.25">
      <c r="A13" s="41" t="s">
        <v>381</v>
      </c>
      <c r="B13" s="48" t="s">
        <v>141</v>
      </c>
      <c r="C13" s="48"/>
    </row>
    <row r="14" spans="1:3" x14ac:dyDescent="0.25">
      <c r="A14" s="41" t="s">
        <v>129</v>
      </c>
      <c r="B14" s="48">
        <v>214</v>
      </c>
      <c r="C14" s="48"/>
    </row>
    <row r="15" spans="1:3" x14ac:dyDescent="0.25">
      <c r="A15" s="41" t="s">
        <v>382</v>
      </c>
      <c r="B15" s="48" t="s">
        <v>169</v>
      </c>
      <c r="C15" s="48"/>
    </row>
    <row r="16" spans="1:3" x14ac:dyDescent="0.25">
      <c r="A16" s="41" t="s">
        <v>131</v>
      </c>
      <c r="B16" s="48">
        <v>9</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5.93</v>
      </c>
      <c r="C27" s="45">
        <v>1.87</v>
      </c>
    </row>
    <row r="28" spans="1:3" x14ac:dyDescent="0.25">
      <c r="A28" s="44">
        <v>17</v>
      </c>
      <c r="B28" s="45">
        <v>6.03</v>
      </c>
      <c r="C28" s="45">
        <v>2.02</v>
      </c>
    </row>
    <row r="29" spans="1:3" x14ac:dyDescent="0.25">
      <c r="A29" s="44">
        <v>18</v>
      </c>
      <c r="B29" s="45">
        <v>6.13</v>
      </c>
      <c r="C29" s="45">
        <v>2.1800000000000002</v>
      </c>
    </row>
    <row r="30" spans="1:3" x14ac:dyDescent="0.25">
      <c r="A30" s="44">
        <v>19</v>
      </c>
      <c r="B30" s="45">
        <v>6.23</v>
      </c>
      <c r="C30" s="45">
        <v>2.2799999999999998</v>
      </c>
    </row>
    <row r="31" spans="1:3" x14ac:dyDescent="0.25">
      <c r="A31" s="44">
        <v>20</v>
      </c>
      <c r="B31" s="45">
        <v>6.34</v>
      </c>
      <c r="C31" s="45">
        <v>2.3199999999999998</v>
      </c>
    </row>
    <row r="32" spans="1:3" x14ac:dyDescent="0.25">
      <c r="A32" s="44">
        <v>21</v>
      </c>
      <c r="B32" s="45">
        <v>6.45</v>
      </c>
      <c r="C32" s="45">
        <v>2.36</v>
      </c>
    </row>
    <row r="33" spans="1:3" x14ac:dyDescent="0.25">
      <c r="A33" s="44">
        <v>22</v>
      </c>
      <c r="B33" s="45">
        <v>6.56</v>
      </c>
      <c r="C33" s="45">
        <v>2.4</v>
      </c>
    </row>
    <row r="34" spans="1:3" x14ac:dyDescent="0.25">
      <c r="A34" s="44">
        <v>23</v>
      </c>
      <c r="B34" s="45">
        <v>6.67</v>
      </c>
      <c r="C34" s="45">
        <v>2.44</v>
      </c>
    </row>
    <row r="35" spans="1:3" x14ac:dyDescent="0.25">
      <c r="A35" s="44">
        <v>24</v>
      </c>
      <c r="B35" s="45">
        <v>6.78</v>
      </c>
      <c r="C35" s="45">
        <v>2.4900000000000002</v>
      </c>
    </row>
    <row r="36" spans="1:3" x14ac:dyDescent="0.25">
      <c r="A36" s="44">
        <v>25</v>
      </c>
      <c r="B36" s="45">
        <v>6.9</v>
      </c>
      <c r="C36" s="45">
        <v>2.5299999999999998</v>
      </c>
    </row>
    <row r="37" spans="1:3" x14ac:dyDescent="0.25">
      <c r="A37" s="44">
        <v>26</v>
      </c>
      <c r="B37" s="45">
        <v>7.02</v>
      </c>
      <c r="C37" s="45">
        <v>2.58</v>
      </c>
    </row>
    <row r="38" spans="1:3" x14ac:dyDescent="0.25">
      <c r="A38" s="44">
        <v>27</v>
      </c>
      <c r="B38" s="45">
        <v>7.14</v>
      </c>
      <c r="C38" s="45">
        <v>2.62</v>
      </c>
    </row>
    <row r="39" spans="1:3" x14ac:dyDescent="0.25">
      <c r="A39" s="44">
        <v>28</v>
      </c>
      <c r="B39" s="45">
        <v>7.26</v>
      </c>
      <c r="C39" s="45">
        <v>2.67</v>
      </c>
    </row>
    <row r="40" spans="1:3" x14ac:dyDescent="0.25">
      <c r="A40" s="44">
        <v>29</v>
      </c>
      <c r="B40" s="45">
        <v>7.38</v>
      </c>
      <c r="C40" s="45">
        <v>2.71</v>
      </c>
    </row>
    <row r="41" spans="1:3" x14ac:dyDescent="0.25">
      <c r="A41" s="44">
        <v>30</v>
      </c>
      <c r="B41" s="45">
        <v>7.51</v>
      </c>
      <c r="C41" s="45">
        <v>2.76</v>
      </c>
    </row>
    <row r="42" spans="1:3" x14ac:dyDescent="0.25">
      <c r="A42" s="44">
        <v>31</v>
      </c>
      <c r="B42" s="45">
        <v>7.64</v>
      </c>
      <c r="C42" s="45">
        <v>2.81</v>
      </c>
    </row>
    <row r="43" spans="1:3" x14ac:dyDescent="0.25">
      <c r="A43" s="44">
        <v>32</v>
      </c>
      <c r="B43" s="45">
        <v>7.77</v>
      </c>
      <c r="C43" s="45">
        <v>2.86</v>
      </c>
    </row>
    <row r="44" spans="1:3" x14ac:dyDescent="0.25">
      <c r="A44" s="44">
        <v>33</v>
      </c>
      <c r="B44" s="45">
        <v>7.9</v>
      </c>
      <c r="C44" s="45">
        <v>2.91</v>
      </c>
    </row>
    <row r="45" spans="1:3" x14ac:dyDescent="0.25">
      <c r="A45" s="44">
        <v>34</v>
      </c>
      <c r="B45" s="45">
        <v>8.0299999999999994</v>
      </c>
      <c r="C45" s="45">
        <v>2.96</v>
      </c>
    </row>
    <row r="46" spans="1:3" x14ac:dyDescent="0.25">
      <c r="A46" s="44">
        <v>35</v>
      </c>
      <c r="B46" s="45">
        <v>8.17</v>
      </c>
      <c r="C46" s="45">
        <v>3.02</v>
      </c>
    </row>
    <row r="47" spans="1:3" x14ac:dyDescent="0.25">
      <c r="A47" s="44">
        <v>36</v>
      </c>
      <c r="B47" s="45">
        <v>8.31</v>
      </c>
      <c r="C47" s="45">
        <v>3.07</v>
      </c>
    </row>
    <row r="48" spans="1:3" x14ac:dyDescent="0.25">
      <c r="A48" s="44">
        <v>37</v>
      </c>
      <c r="B48" s="45">
        <v>8.4499999999999993</v>
      </c>
      <c r="C48" s="45">
        <v>3.12</v>
      </c>
    </row>
    <row r="49" spans="1:3" x14ac:dyDescent="0.25">
      <c r="A49" s="44">
        <v>38</v>
      </c>
      <c r="B49" s="45">
        <v>8.6</v>
      </c>
      <c r="C49" s="45">
        <v>3.17</v>
      </c>
    </row>
    <row r="50" spans="1:3" x14ac:dyDescent="0.25">
      <c r="A50" s="44">
        <v>39</v>
      </c>
      <c r="B50" s="45">
        <v>8.75</v>
      </c>
      <c r="C50" s="45">
        <v>3.23</v>
      </c>
    </row>
    <row r="51" spans="1:3" x14ac:dyDescent="0.25">
      <c r="A51" s="44">
        <v>40</v>
      </c>
      <c r="B51" s="45">
        <v>8.9</v>
      </c>
      <c r="C51" s="45">
        <v>3.28</v>
      </c>
    </row>
    <row r="52" spans="1:3" x14ac:dyDescent="0.25">
      <c r="A52" s="44">
        <v>41</v>
      </c>
      <c r="B52" s="45">
        <v>9.0500000000000007</v>
      </c>
      <c r="C52" s="45">
        <v>3.33</v>
      </c>
    </row>
    <row r="53" spans="1:3" x14ac:dyDescent="0.25">
      <c r="A53" s="44">
        <v>42</v>
      </c>
      <c r="B53" s="45">
        <v>9.2100000000000009</v>
      </c>
      <c r="C53" s="45">
        <v>3.38</v>
      </c>
    </row>
    <row r="54" spans="1:3" x14ac:dyDescent="0.25">
      <c r="A54" s="44">
        <v>43</v>
      </c>
      <c r="B54" s="45">
        <v>9.3699999999999992</v>
      </c>
      <c r="C54" s="45">
        <v>3.44</v>
      </c>
    </row>
    <row r="55" spans="1:3" x14ac:dyDescent="0.25">
      <c r="A55" s="44">
        <v>44</v>
      </c>
      <c r="B55" s="45">
        <v>9.5299999999999994</v>
      </c>
      <c r="C55" s="45">
        <v>3.49</v>
      </c>
    </row>
    <row r="56" spans="1:3" x14ac:dyDescent="0.25">
      <c r="A56" s="44">
        <v>45</v>
      </c>
      <c r="B56" s="45">
        <v>9.6999999999999993</v>
      </c>
      <c r="C56" s="45">
        <v>3.54</v>
      </c>
    </row>
    <row r="57" spans="1:3" x14ac:dyDescent="0.25">
      <c r="A57" s="44">
        <v>46</v>
      </c>
      <c r="B57" s="45">
        <v>9.8699999999999992</v>
      </c>
      <c r="C57" s="45">
        <v>3.59</v>
      </c>
    </row>
    <row r="58" spans="1:3" x14ac:dyDescent="0.25">
      <c r="A58" s="44">
        <v>47</v>
      </c>
      <c r="B58" s="45">
        <v>10.050000000000001</v>
      </c>
      <c r="C58" s="45">
        <v>3.64</v>
      </c>
    </row>
    <row r="59" spans="1:3" x14ac:dyDescent="0.25">
      <c r="A59" s="44">
        <v>48</v>
      </c>
      <c r="B59" s="45">
        <v>10.23</v>
      </c>
      <c r="C59" s="45">
        <v>3.68</v>
      </c>
    </row>
    <row r="60" spans="1:3" x14ac:dyDescent="0.25">
      <c r="A60" s="44">
        <v>49</v>
      </c>
      <c r="B60" s="45">
        <v>10.41</v>
      </c>
      <c r="C60" s="45">
        <v>3.73</v>
      </c>
    </row>
    <row r="61" spans="1:3" x14ac:dyDescent="0.25">
      <c r="A61" s="44">
        <v>50</v>
      </c>
      <c r="B61" s="45">
        <v>10.6</v>
      </c>
      <c r="C61" s="45">
        <v>3.77</v>
      </c>
    </row>
    <row r="62" spans="1:3" x14ac:dyDescent="0.25">
      <c r="A62" s="44">
        <v>51</v>
      </c>
      <c r="B62" s="45">
        <v>10.8</v>
      </c>
      <c r="C62" s="45">
        <v>3.82</v>
      </c>
    </row>
    <row r="63" spans="1:3" x14ac:dyDescent="0.25">
      <c r="A63" s="44">
        <v>52</v>
      </c>
      <c r="B63" s="45">
        <v>11</v>
      </c>
      <c r="C63" s="45">
        <v>3.86</v>
      </c>
    </row>
    <row r="64" spans="1:3" x14ac:dyDescent="0.25">
      <c r="A64" s="44">
        <v>53</v>
      </c>
      <c r="B64" s="45">
        <v>11.2</v>
      </c>
      <c r="C64" s="45">
        <v>3.9</v>
      </c>
    </row>
    <row r="65" spans="1:3" x14ac:dyDescent="0.25">
      <c r="A65" s="44">
        <v>54</v>
      </c>
      <c r="B65" s="45">
        <v>11.42</v>
      </c>
      <c r="C65" s="45">
        <v>3.93</v>
      </c>
    </row>
    <row r="66" spans="1:3" x14ac:dyDescent="0.25">
      <c r="A66" s="44">
        <v>55</v>
      </c>
      <c r="B66" s="45">
        <v>11.65</v>
      </c>
      <c r="C66" s="45">
        <v>3.96</v>
      </c>
    </row>
    <row r="67" spans="1:3" x14ac:dyDescent="0.25">
      <c r="A67" s="44">
        <v>56</v>
      </c>
      <c r="B67" s="45">
        <v>11.88</v>
      </c>
      <c r="C67" s="45">
        <v>3.98</v>
      </c>
    </row>
    <row r="68" spans="1:3" x14ac:dyDescent="0.25">
      <c r="A68" s="44">
        <v>57</v>
      </c>
      <c r="B68" s="45">
        <v>12.13</v>
      </c>
      <c r="C68" s="45">
        <v>4</v>
      </c>
    </row>
    <row r="69" spans="1:3" x14ac:dyDescent="0.25">
      <c r="A69" s="44">
        <v>58</v>
      </c>
      <c r="B69" s="45">
        <v>12.38</v>
      </c>
      <c r="C69" s="45">
        <v>4.0199999999999996</v>
      </c>
    </row>
    <row r="70" spans="1:3" x14ac:dyDescent="0.25">
      <c r="A70" s="44">
        <v>59</v>
      </c>
      <c r="B70" s="45">
        <v>12.64</v>
      </c>
      <c r="C70" s="45">
        <v>4.04</v>
      </c>
    </row>
    <row r="71" spans="1:3" x14ac:dyDescent="0.25">
      <c r="A71" s="44">
        <v>60</v>
      </c>
      <c r="B71" s="45">
        <v>12.92</v>
      </c>
      <c r="C71" s="45">
        <v>4.05</v>
      </c>
    </row>
    <row r="72" spans="1:3" x14ac:dyDescent="0.25">
      <c r="A72" s="44">
        <v>61</v>
      </c>
      <c r="B72" s="45">
        <v>13.2</v>
      </c>
      <c r="C72" s="45">
        <v>4.0599999999999996</v>
      </c>
    </row>
    <row r="73" spans="1:3" x14ac:dyDescent="0.25">
      <c r="A73" s="44">
        <v>62</v>
      </c>
      <c r="B73" s="45">
        <v>13.51</v>
      </c>
      <c r="C73" s="45">
        <v>4.0599999999999996</v>
      </c>
    </row>
    <row r="74" spans="1:3" x14ac:dyDescent="0.25">
      <c r="A74" s="44">
        <v>63</v>
      </c>
      <c r="B74" s="45">
        <v>13.82</v>
      </c>
      <c r="C74" s="45">
        <v>4.0599999999999996</v>
      </c>
    </row>
    <row r="75" spans="1:3" x14ac:dyDescent="0.25">
      <c r="A75" s="44">
        <v>64</v>
      </c>
      <c r="B75" s="45">
        <v>14.16</v>
      </c>
      <c r="C75" s="45">
        <v>4.05</v>
      </c>
    </row>
    <row r="76" spans="1:3" x14ac:dyDescent="0.25">
      <c r="A76" s="44">
        <v>65</v>
      </c>
      <c r="B76" s="45">
        <v>14.51</v>
      </c>
      <c r="C76" s="45">
        <v>4.04</v>
      </c>
    </row>
    <row r="77" spans="1:3" x14ac:dyDescent="0.25">
      <c r="A77" s="44">
        <v>66</v>
      </c>
      <c r="B77" s="45">
        <v>14.88</v>
      </c>
      <c r="C77" s="45">
        <v>4.0199999999999996</v>
      </c>
    </row>
    <row r="78" spans="1:3" x14ac:dyDescent="0.25">
      <c r="A78" s="44">
        <v>67</v>
      </c>
      <c r="B78" s="45">
        <v>15.28</v>
      </c>
      <c r="C78" s="45">
        <v>4</v>
      </c>
    </row>
    <row r="79" spans="1:3" x14ac:dyDescent="0.25">
      <c r="A79" s="44">
        <v>68</v>
      </c>
      <c r="B79" s="45">
        <v>15.16</v>
      </c>
      <c r="C79" s="45">
        <v>3.98</v>
      </c>
    </row>
    <row r="80" spans="1:3" x14ac:dyDescent="0.25">
      <c r="A80" s="44">
        <v>69</v>
      </c>
      <c r="B80" s="45">
        <v>14.53</v>
      </c>
      <c r="C80" s="45">
        <v>3.98</v>
      </c>
    </row>
    <row r="81" spans="1:3" x14ac:dyDescent="0.25">
      <c r="A81" s="44">
        <v>70</v>
      </c>
      <c r="B81" s="45">
        <v>13.9</v>
      </c>
      <c r="C81" s="45">
        <v>3.97</v>
      </c>
    </row>
    <row r="82" spans="1:3" x14ac:dyDescent="0.25">
      <c r="A82" s="44">
        <v>71</v>
      </c>
      <c r="B82" s="45">
        <v>13.28</v>
      </c>
      <c r="C82" s="45">
        <v>3.96</v>
      </c>
    </row>
    <row r="83" spans="1:3" x14ac:dyDescent="0.25">
      <c r="A83" s="44">
        <v>72</v>
      </c>
      <c r="B83" s="45">
        <v>12.67</v>
      </c>
      <c r="C83" s="45">
        <v>3.94</v>
      </c>
    </row>
    <row r="84" spans="1:3" x14ac:dyDescent="0.25">
      <c r="A84" s="44">
        <v>73</v>
      </c>
      <c r="B84" s="45">
        <v>12.07</v>
      </c>
      <c r="C84" s="45">
        <v>3.92</v>
      </c>
    </row>
    <row r="85" spans="1:3" x14ac:dyDescent="0.25">
      <c r="A85" s="44">
        <v>74</v>
      </c>
      <c r="B85" s="45">
        <v>11.48</v>
      </c>
      <c r="C85" s="45">
        <v>3.88</v>
      </c>
    </row>
  </sheetData>
  <sheetProtection algorithmName="SHA-512" hashValue="+O1+BeUrJqj1HCoYQKE28cOdnEzjwRi5aWuUXqsrr6Q/bm9r4CUCzn8NRzkV3stj/2bex5CJXi+aU481vw266A==" saltValue="RgIHzV6bPxMI2FlWM5781Q==" spinCount="100000" sheet="1" objects="1" scenarios="1"/>
  <conditionalFormatting sqref="A6:A21">
    <cfRule type="expression" dxfId="575" priority="9" stopIfTrue="1">
      <formula>MOD(ROW(),2)=0</formula>
    </cfRule>
    <cfRule type="expression" dxfId="574" priority="10" stopIfTrue="1">
      <formula>MOD(ROW(),2)&lt;&gt;0</formula>
    </cfRule>
  </conditionalFormatting>
  <conditionalFormatting sqref="A26:A85">
    <cfRule type="expression" dxfId="573" priority="13" stopIfTrue="1">
      <formula>MOD(ROW(),2)=0</formula>
    </cfRule>
    <cfRule type="expression" dxfId="572" priority="14" stopIfTrue="1">
      <formula>MOD(ROW(),2)&lt;&gt;0</formula>
    </cfRule>
  </conditionalFormatting>
  <conditionalFormatting sqref="B6:C21">
    <cfRule type="expression" dxfId="571" priority="11" stopIfTrue="1">
      <formula>MOD(ROW(),2)=0</formula>
    </cfRule>
    <cfRule type="expression" dxfId="570" priority="12" stopIfTrue="1">
      <formula>MOD(ROW(),2)&lt;&gt;0</formula>
    </cfRule>
  </conditionalFormatting>
  <conditionalFormatting sqref="B26:C85">
    <cfRule type="expression" dxfId="569" priority="15" stopIfTrue="1">
      <formula>MOD(ROW(),2)=0</formula>
    </cfRule>
    <cfRule type="expression" dxfId="568" priority="16"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1796875" defaultRowHeight="15.5" x14ac:dyDescent="0.35"/>
  <cols>
    <col min="1" max="1" width="16.54296875" style="12" customWidth="1"/>
    <col min="2" max="2" width="120.54296875" style="1" customWidth="1"/>
    <col min="3" max="16384" width="9.1796875" style="1"/>
  </cols>
  <sheetData>
    <row r="1" spans="1:2" ht="20" x14ac:dyDescent="0.4">
      <c r="A1" s="11" t="s">
        <v>0</v>
      </c>
    </row>
    <row r="2" spans="1:2" x14ac:dyDescent="0.35">
      <c r="A2" s="13" t="s">
        <v>1</v>
      </c>
      <c r="B2" s="3" t="str">
        <f>wb_title</f>
        <v>Fire_E - Consolidated Factor Spreadsheet</v>
      </c>
    </row>
    <row r="3" spans="1:2" x14ac:dyDescent="0.35">
      <c r="A3" s="13" t="s">
        <v>2</v>
      </c>
      <c r="B3" s="3" t="s">
        <v>7</v>
      </c>
    </row>
    <row r="6" spans="1:2" x14ac:dyDescent="0.35">
      <c r="A6" s="17" t="str">
        <f>"Purpose of the " &amp; client_name &amp; " Consolidated Factor Spreadsheet"</f>
        <v>Purpose of the HO Consolidated Factor Spreadsheet</v>
      </c>
      <c r="B6" s="7"/>
    </row>
    <row r="7" spans="1:2" x14ac:dyDescent="0.35">
      <c r="A7" s="18"/>
      <c r="B7" s="8"/>
    </row>
    <row r="8" spans="1:2" ht="108.5"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HO ('Home Office').  Its purpose is to set out in one place for convenience the actuarial factors provided by GAD to Home Office from time to time in respect of Firefighters' Pension Schemes (England)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Home Office)].</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Home Office or any other third party.</v>
      </c>
    </row>
    <row r="10" spans="1:2" x14ac:dyDescent="0.35">
      <c r="A10" s="18"/>
      <c r="B10" s="9" t="s">
        <v>32</v>
      </c>
    </row>
    <row r="11" spans="1:2" x14ac:dyDescent="0.35">
      <c r="A11" s="19"/>
      <c r="B11" s="10" t="s">
        <v>33</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0EB7-48C7-41B8-9CA7-7525B43AAD8A}">
  <sheetPr codeName="Sheet22"/>
  <dimension ref="A1:C85"/>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x-215</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137</v>
      </c>
      <c r="C9" s="48"/>
    </row>
    <row r="10" spans="1:3" ht="25" x14ac:dyDescent="0.25">
      <c r="A10" s="41" t="s">
        <v>6</v>
      </c>
      <c r="B10" s="48" t="s">
        <v>168</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215</v>
      </c>
      <c r="C14" s="48"/>
    </row>
    <row r="15" spans="1:3" x14ac:dyDescent="0.25">
      <c r="A15" s="41" t="s">
        <v>382</v>
      </c>
      <c r="B15" s="48" t="s">
        <v>170</v>
      </c>
      <c r="C15" s="48"/>
    </row>
    <row r="16" spans="1:3" x14ac:dyDescent="0.25">
      <c r="A16" s="41" t="s">
        <v>131</v>
      </c>
      <c r="B16" s="48">
        <v>10</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391</v>
      </c>
      <c r="C26" s="57" t="s">
        <v>392</v>
      </c>
    </row>
    <row r="27" spans="1:3" x14ac:dyDescent="0.25">
      <c r="A27" s="44">
        <v>16</v>
      </c>
      <c r="B27" s="45">
        <v>5.93</v>
      </c>
      <c r="C27" s="45">
        <v>1.87</v>
      </c>
    </row>
    <row r="28" spans="1:3" x14ac:dyDescent="0.25">
      <c r="A28" s="44">
        <v>17</v>
      </c>
      <c r="B28" s="45">
        <v>6.03</v>
      </c>
      <c r="C28" s="45">
        <v>2.02</v>
      </c>
    </row>
    <row r="29" spans="1:3" x14ac:dyDescent="0.25">
      <c r="A29" s="44">
        <v>18</v>
      </c>
      <c r="B29" s="45">
        <v>6.13</v>
      </c>
      <c r="C29" s="45">
        <v>2.1800000000000002</v>
      </c>
    </row>
    <row r="30" spans="1:3" x14ac:dyDescent="0.25">
      <c r="A30" s="44">
        <v>19</v>
      </c>
      <c r="B30" s="45">
        <v>6.23</v>
      </c>
      <c r="C30" s="45">
        <v>2.2799999999999998</v>
      </c>
    </row>
    <row r="31" spans="1:3" x14ac:dyDescent="0.25">
      <c r="A31" s="44">
        <v>20</v>
      </c>
      <c r="B31" s="45">
        <v>6.34</v>
      </c>
      <c r="C31" s="45">
        <v>2.3199999999999998</v>
      </c>
    </row>
    <row r="32" spans="1:3" x14ac:dyDescent="0.25">
      <c r="A32" s="44">
        <v>21</v>
      </c>
      <c r="B32" s="45">
        <v>6.45</v>
      </c>
      <c r="C32" s="45">
        <v>2.36</v>
      </c>
    </row>
    <row r="33" spans="1:3" x14ac:dyDescent="0.25">
      <c r="A33" s="44">
        <v>22</v>
      </c>
      <c r="B33" s="45">
        <v>6.56</v>
      </c>
      <c r="C33" s="45">
        <v>2.4</v>
      </c>
    </row>
    <row r="34" spans="1:3" x14ac:dyDescent="0.25">
      <c r="A34" s="44">
        <v>23</v>
      </c>
      <c r="B34" s="45">
        <v>6.67</v>
      </c>
      <c r="C34" s="45">
        <v>2.44</v>
      </c>
    </row>
    <row r="35" spans="1:3" x14ac:dyDescent="0.25">
      <c r="A35" s="44">
        <v>24</v>
      </c>
      <c r="B35" s="45">
        <v>6.78</v>
      </c>
      <c r="C35" s="45">
        <v>2.4900000000000002</v>
      </c>
    </row>
    <row r="36" spans="1:3" x14ac:dyDescent="0.25">
      <c r="A36" s="44">
        <v>25</v>
      </c>
      <c r="B36" s="45">
        <v>6.9</v>
      </c>
      <c r="C36" s="45">
        <v>2.5299999999999998</v>
      </c>
    </row>
    <row r="37" spans="1:3" x14ac:dyDescent="0.25">
      <c r="A37" s="44">
        <v>26</v>
      </c>
      <c r="B37" s="45">
        <v>7.02</v>
      </c>
      <c r="C37" s="45">
        <v>2.58</v>
      </c>
    </row>
    <row r="38" spans="1:3" x14ac:dyDescent="0.25">
      <c r="A38" s="44">
        <v>27</v>
      </c>
      <c r="B38" s="45">
        <v>7.14</v>
      </c>
      <c r="C38" s="45">
        <v>2.62</v>
      </c>
    </row>
    <row r="39" spans="1:3" x14ac:dyDescent="0.25">
      <c r="A39" s="44">
        <v>28</v>
      </c>
      <c r="B39" s="45">
        <v>7.26</v>
      </c>
      <c r="C39" s="45">
        <v>2.67</v>
      </c>
    </row>
    <row r="40" spans="1:3" x14ac:dyDescent="0.25">
      <c r="A40" s="44">
        <v>29</v>
      </c>
      <c r="B40" s="45">
        <v>7.38</v>
      </c>
      <c r="C40" s="45">
        <v>2.71</v>
      </c>
    </row>
    <row r="41" spans="1:3" x14ac:dyDescent="0.25">
      <c r="A41" s="44">
        <v>30</v>
      </c>
      <c r="B41" s="45">
        <v>7.51</v>
      </c>
      <c r="C41" s="45">
        <v>2.76</v>
      </c>
    </row>
    <row r="42" spans="1:3" x14ac:dyDescent="0.25">
      <c r="A42" s="44">
        <v>31</v>
      </c>
      <c r="B42" s="45">
        <v>7.64</v>
      </c>
      <c r="C42" s="45">
        <v>2.81</v>
      </c>
    </row>
    <row r="43" spans="1:3" x14ac:dyDescent="0.25">
      <c r="A43" s="44">
        <v>32</v>
      </c>
      <c r="B43" s="45">
        <v>7.77</v>
      </c>
      <c r="C43" s="45">
        <v>2.86</v>
      </c>
    </row>
    <row r="44" spans="1:3" x14ac:dyDescent="0.25">
      <c r="A44" s="44">
        <v>33</v>
      </c>
      <c r="B44" s="45">
        <v>7.9</v>
      </c>
      <c r="C44" s="45">
        <v>2.91</v>
      </c>
    </row>
    <row r="45" spans="1:3" x14ac:dyDescent="0.25">
      <c r="A45" s="44">
        <v>34</v>
      </c>
      <c r="B45" s="45">
        <v>8.0299999999999994</v>
      </c>
      <c r="C45" s="45">
        <v>2.96</v>
      </c>
    </row>
    <row r="46" spans="1:3" x14ac:dyDescent="0.25">
      <c r="A46" s="44">
        <v>35</v>
      </c>
      <c r="B46" s="45">
        <v>8.17</v>
      </c>
      <c r="C46" s="45">
        <v>3.02</v>
      </c>
    </row>
    <row r="47" spans="1:3" x14ac:dyDescent="0.25">
      <c r="A47" s="44">
        <v>36</v>
      </c>
      <c r="B47" s="45">
        <v>8.31</v>
      </c>
      <c r="C47" s="45">
        <v>3.07</v>
      </c>
    </row>
    <row r="48" spans="1:3" x14ac:dyDescent="0.25">
      <c r="A48" s="44">
        <v>37</v>
      </c>
      <c r="B48" s="45">
        <v>8.4499999999999993</v>
      </c>
      <c r="C48" s="45">
        <v>3.12</v>
      </c>
    </row>
    <row r="49" spans="1:3" x14ac:dyDescent="0.25">
      <c r="A49" s="44">
        <v>38</v>
      </c>
      <c r="B49" s="45">
        <v>8.6</v>
      </c>
      <c r="C49" s="45">
        <v>3.17</v>
      </c>
    </row>
    <row r="50" spans="1:3" x14ac:dyDescent="0.25">
      <c r="A50" s="44">
        <v>39</v>
      </c>
      <c r="B50" s="45">
        <v>8.75</v>
      </c>
      <c r="C50" s="45">
        <v>3.23</v>
      </c>
    </row>
    <row r="51" spans="1:3" x14ac:dyDescent="0.25">
      <c r="A51" s="44">
        <v>40</v>
      </c>
      <c r="B51" s="45">
        <v>8.9</v>
      </c>
      <c r="C51" s="45">
        <v>3.28</v>
      </c>
    </row>
    <row r="52" spans="1:3" x14ac:dyDescent="0.25">
      <c r="A52" s="44">
        <v>41</v>
      </c>
      <c r="B52" s="45">
        <v>9.0500000000000007</v>
      </c>
      <c r="C52" s="45">
        <v>3.33</v>
      </c>
    </row>
    <row r="53" spans="1:3" x14ac:dyDescent="0.25">
      <c r="A53" s="44">
        <v>42</v>
      </c>
      <c r="B53" s="45">
        <v>9.2100000000000009</v>
      </c>
      <c r="C53" s="45">
        <v>3.38</v>
      </c>
    </row>
    <row r="54" spans="1:3" x14ac:dyDescent="0.25">
      <c r="A54" s="44">
        <v>43</v>
      </c>
      <c r="B54" s="45">
        <v>9.3699999999999992</v>
      </c>
      <c r="C54" s="45">
        <v>3.44</v>
      </c>
    </row>
    <row r="55" spans="1:3" x14ac:dyDescent="0.25">
      <c r="A55" s="44">
        <v>44</v>
      </c>
      <c r="B55" s="45">
        <v>9.5299999999999994</v>
      </c>
      <c r="C55" s="45">
        <v>3.49</v>
      </c>
    </row>
    <row r="56" spans="1:3" x14ac:dyDescent="0.25">
      <c r="A56" s="44">
        <v>45</v>
      </c>
      <c r="B56" s="45">
        <v>9.6999999999999993</v>
      </c>
      <c r="C56" s="45">
        <v>3.54</v>
      </c>
    </row>
    <row r="57" spans="1:3" x14ac:dyDescent="0.25">
      <c r="A57" s="44">
        <v>46</v>
      </c>
      <c r="B57" s="45">
        <v>9.8699999999999992</v>
      </c>
      <c r="C57" s="45">
        <v>3.59</v>
      </c>
    </row>
    <row r="58" spans="1:3" x14ac:dyDescent="0.25">
      <c r="A58" s="44">
        <v>47</v>
      </c>
      <c r="B58" s="45">
        <v>10.050000000000001</v>
      </c>
      <c r="C58" s="45">
        <v>3.64</v>
      </c>
    </row>
    <row r="59" spans="1:3" x14ac:dyDescent="0.25">
      <c r="A59" s="44">
        <v>48</v>
      </c>
      <c r="B59" s="45">
        <v>10.23</v>
      </c>
      <c r="C59" s="45">
        <v>3.68</v>
      </c>
    </row>
    <row r="60" spans="1:3" x14ac:dyDescent="0.25">
      <c r="A60" s="44">
        <v>49</v>
      </c>
      <c r="B60" s="45">
        <v>10.41</v>
      </c>
      <c r="C60" s="45">
        <v>3.73</v>
      </c>
    </row>
    <row r="61" spans="1:3" x14ac:dyDescent="0.25">
      <c r="A61" s="44">
        <v>50</v>
      </c>
      <c r="B61" s="45">
        <v>10.6</v>
      </c>
      <c r="C61" s="45">
        <v>3.77</v>
      </c>
    </row>
    <row r="62" spans="1:3" x14ac:dyDescent="0.25">
      <c r="A62" s="44">
        <v>51</v>
      </c>
      <c r="B62" s="45">
        <v>10.8</v>
      </c>
      <c r="C62" s="45">
        <v>3.82</v>
      </c>
    </row>
    <row r="63" spans="1:3" x14ac:dyDescent="0.25">
      <c r="A63" s="44">
        <v>52</v>
      </c>
      <c r="B63" s="45">
        <v>11</v>
      </c>
      <c r="C63" s="45">
        <v>3.86</v>
      </c>
    </row>
    <row r="64" spans="1:3" x14ac:dyDescent="0.25">
      <c r="A64" s="44">
        <v>53</v>
      </c>
      <c r="B64" s="45">
        <v>11.2</v>
      </c>
      <c r="C64" s="45">
        <v>3.9</v>
      </c>
    </row>
    <row r="65" spans="1:3" x14ac:dyDescent="0.25">
      <c r="A65" s="44">
        <v>54</v>
      </c>
      <c r="B65" s="45">
        <v>11.42</v>
      </c>
      <c r="C65" s="45">
        <v>3.93</v>
      </c>
    </row>
    <row r="66" spans="1:3" x14ac:dyDescent="0.25">
      <c r="A66" s="44">
        <v>55</v>
      </c>
      <c r="B66" s="45">
        <v>11.65</v>
      </c>
      <c r="C66" s="45">
        <v>3.96</v>
      </c>
    </row>
    <row r="67" spans="1:3" x14ac:dyDescent="0.25">
      <c r="A67" s="44">
        <v>56</v>
      </c>
      <c r="B67" s="45">
        <v>11.88</v>
      </c>
      <c r="C67" s="45">
        <v>3.98</v>
      </c>
    </row>
    <row r="68" spans="1:3" x14ac:dyDescent="0.25">
      <c r="A68" s="44">
        <v>57</v>
      </c>
      <c r="B68" s="45">
        <v>12.13</v>
      </c>
      <c r="C68" s="45">
        <v>4</v>
      </c>
    </row>
    <row r="69" spans="1:3" x14ac:dyDescent="0.25">
      <c r="A69" s="44">
        <v>58</v>
      </c>
      <c r="B69" s="45">
        <v>12.38</v>
      </c>
      <c r="C69" s="45">
        <v>4.0199999999999996</v>
      </c>
    </row>
    <row r="70" spans="1:3" x14ac:dyDescent="0.25">
      <c r="A70" s="44">
        <v>59</v>
      </c>
      <c r="B70" s="45">
        <v>12.64</v>
      </c>
      <c r="C70" s="45">
        <v>4.04</v>
      </c>
    </row>
    <row r="71" spans="1:3" x14ac:dyDescent="0.25">
      <c r="A71" s="44">
        <v>60</v>
      </c>
      <c r="B71" s="45">
        <v>12.92</v>
      </c>
      <c r="C71" s="45">
        <v>4.05</v>
      </c>
    </row>
    <row r="72" spans="1:3" x14ac:dyDescent="0.25">
      <c r="A72" s="44">
        <v>61</v>
      </c>
      <c r="B72" s="45">
        <v>13.2</v>
      </c>
      <c r="C72" s="45">
        <v>4.0599999999999996</v>
      </c>
    </row>
    <row r="73" spans="1:3" x14ac:dyDescent="0.25">
      <c r="A73" s="44">
        <v>62</v>
      </c>
      <c r="B73" s="45">
        <v>13.51</v>
      </c>
      <c r="C73" s="45">
        <v>4.0599999999999996</v>
      </c>
    </row>
    <row r="74" spans="1:3" x14ac:dyDescent="0.25">
      <c r="A74" s="44">
        <v>63</v>
      </c>
      <c r="B74" s="45">
        <v>13.82</v>
      </c>
      <c r="C74" s="45">
        <v>4.0599999999999996</v>
      </c>
    </row>
    <row r="75" spans="1:3" x14ac:dyDescent="0.25">
      <c r="A75" s="44">
        <v>64</v>
      </c>
      <c r="B75" s="45">
        <v>14.16</v>
      </c>
      <c r="C75" s="45">
        <v>4.05</v>
      </c>
    </row>
    <row r="76" spans="1:3" x14ac:dyDescent="0.25">
      <c r="A76" s="44">
        <v>65</v>
      </c>
      <c r="B76" s="45">
        <v>14.51</v>
      </c>
      <c r="C76" s="45">
        <v>4.04</v>
      </c>
    </row>
    <row r="77" spans="1:3" x14ac:dyDescent="0.25">
      <c r="A77" s="44">
        <v>66</v>
      </c>
      <c r="B77" s="45">
        <v>14.88</v>
      </c>
      <c r="C77" s="45">
        <v>4.0199999999999996</v>
      </c>
    </row>
    <row r="78" spans="1:3" x14ac:dyDescent="0.25">
      <c r="A78" s="44">
        <v>67</v>
      </c>
      <c r="B78" s="45">
        <v>15.28</v>
      </c>
      <c r="C78" s="45">
        <v>4</v>
      </c>
    </row>
    <row r="79" spans="1:3" x14ac:dyDescent="0.25">
      <c r="A79" s="44">
        <v>68</v>
      </c>
      <c r="B79" s="45">
        <v>15.16</v>
      </c>
      <c r="C79" s="45">
        <v>3.98</v>
      </c>
    </row>
    <row r="80" spans="1:3" x14ac:dyDescent="0.25">
      <c r="A80" s="44">
        <v>69</v>
      </c>
      <c r="B80" s="45">
        <v>14.53</v>
      </c>
      <c r="C80" s="45">
        <v>3.98</v>
      </c>
    </row>
    <row r="81" spans="1:3" x14ac:dyDescent="0.25">
      <c r="A81" s="44">
        <v>70</v>
      </c>
      <c r="B81" s="45">
        <v>13.9</v>
      </c>
      <c r="C81" s="45">
        <v>3.97</v>
      </c>
    </row>
    <row r="82" spans="1:3" x14ac:dyDescent="0.25">
      <c r="A82" s="44">
        <v>71</v>
      </c>
      <c r="B82" s="45">
        <v>13.28</v>
      </c>
      <c r="C82" s="45">
        <v>3.96</v>
      </c>
    </row>
    <row r="83" spans="1:3" x14ac:dyDescent="0.25">
      <c r="A83" s="44">
        <v>72</v>
      </c>
      <c r="B83" s="45">
        <v>12.67</v>
      </c>
      <c r="C83" s="45">
        <v>3.94</v>
      </c>
    </row>
    <row r="84" spans="1:3" x14ac:dyDescent="0.25">
      <c r="A84" s="44">
        <v>73</v>
      </c>
      <c r="B84" s="45">
        <v>12.07</v>
      </c>
      <c r="C84" s="45">
        <v>3.92</v>
      </c>
    </row>
    <row r="85" spans="1:3" x14ac:dyDescent="0.25">
      <c r="A85" s="44">
        <v>74</v>
      </c>
      <c r="B85" s="45">
        <v>11.48</v>
      </c>
      <c r="C85" s="45">
        <v>3.88</v>
      </c>
    </row>
  </sheetData>
  <sheetProtection algorithmName="SHA-512" hashValue="/pXHxbuySEuJXSyHRenfgTOsUUGyasu9OsRWM70Hv75WbDu+ZvDehXLAop698Hwb8MdbhwFWhv+XGlYM8DKQOQ==" saltValue="VlkdUnZTeg7kh0GO/VMyzA==" spinCount="100000" sheet="1" objects="1" scenarios="1"/>
  <conditionalFormatting sqref="A6:A21">
    <cfRule type="expression" dxfId="567" priority="9" stopIfTrue="1">
      <formula>MOD(ROW(),2)=0</formula>
    </cfRule>
    <cfRule type="expression" dxfId="566" priority="10" stopIfTrue="1">
      <formula>MOD(ROW(),2)&lt;&gt;0</formula>
    </cfRule>
  </conditionalFormatting>
  <conditionalFormatting sqref="A26:A85">
    <cfRule type="expression" dxfId="565" priority="13" stopIfTrue="1">
      <formula>MOD(ROW(),2)=0</formula>
    </cfRule>
    <cfRule type="expression" dxfId="564" priority="14" stopIfTrue="1">
      <formula>MOD(ROW(),2)&lt;&gt;0</formula>
    </cfRule>
  </conditionalFormatting>
  <conditionalFormatting sqref="B6:C21">
    <cfRule type="expression" dxfId="563" priority="11" stopIfTrue="1">
      <formula>MOD(ROW(),2)=0</formula>
    </cfRule>
    <cfRule type="expression" dxfId="562" priority="12" stopIfTrue="1">
      <formula>MOD(ROW(),2)&lt;&gt;0</formula>
    </cfRule>
  </conditionalFormatting>
  <conditionalFormatting sqref="B26:C85">
    <cfRule type="expression" dxfId="561" priority="15" stopIfTrue="1">
      <formula>MOD(ROW(),2)=0</formula>
    </cfRule>
    <cfRule type="expression" dxfId="560" priority="16"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970BF-1209-4BFC-BF5D-DD5D393A9E1E}">
  <sheetPr codeName="Sheet23"/>
  <dimension ref="A1:C68"/>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TV In (non-club) - x-220</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171</v>
      </c>
      <c r="C9" s="48"/>
    </row>
    <row r="10" spans="1:3" ht="25" x14ac:dyDescent="0.25">
      <c r="A10" s="41" t="s">
        <v>6</v>
      </c>
      <c r="B10" s="48" t="s">
        <v>172</v>
      </c>
      <c r="C10" s="48"/>
    </row>
    <row r="11" spans="1:3" x14ac:dyDescent="0.25">
      <c r="A11" s="41" t="s">
        <v>126</v>
      </c>
      <c r="B11" s="48" t="s">
        <v>139</v>
      </c>
      <c r="C11" s="48"/>
    </row>
    <row r="12" spans="1:3" x14ac:dyDescent="0.25">
      <c r="A12" s="41" t="s">
        <v>127</v>
      </c>
      <c r="B12" s="48" t="s">
        <v>140</v>
      </c>
      <c r="C12" s="48"/>
    </row>
    <row r="13" spans="1:3" x14ac:dyDescent="0.25">
      <c r="A13" s="41" t="s">
        <v>381</v>
      </c>
      <c r="B13" s="48">
        <v>0</v>
      </c>
      <c r="C13" s="48"/>
    </row>
    <row r="14" spans="1:3" x14ac:dyDescent="0.25">
      <c r="A14" s="41" t="s">
        <v>129</v>
      </c>
      <c r="B14" s="48">
        <v>220</v>
      </c>
      <c r="C14" s="48"/>
    </row>
    <row r="15" spans="1:3" x14ac:dyDescent="0.25">
      <c r="A15" s="41" t="s">
        <v>382</v>
      </c>
      <c r="B15" s="48" t="s">
        <v>173</v>
      </c>
      <c r="C15" s="48"/>
    </row>
    <row r="16" spans="1:3" x14ac:dyDescent="0.25">
      <c r="A16" s="41" t="s">
        <v>131</v>
      </c>
      <c r="B16" s="48" t="s">
        <v>174</v>
      </c>
      <c r="C16" s="48"/>
    </row>
    <row r="17" spans="1:3" x14ac:dyDescent="0.25">
      <c r="A17" s="42" t="s">
        <v>383</v>
      </c>
      <c r="B17" s="48"/>
      <c r="C17" s="48"/>
    </row>
    <row r="18" spans="1:3" x14ac:dyDescent="0.25">
      <c r="A18" s="41" t="s">
        <v>133</v>
      </c>
      <c r="B18" s="49">
        <v>45106</v>
      </c>
      <c r="C18" s="49"/>
    </row>
    <row r="19" spans="1:3" x14ac:dyDescent="0.25">
      <c r="A19" s="41" t="s">
        <v>134</v>
      </c>
      <c r="B19" s="49">
        <v>45014</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393</v>
      </c>
      <c r="C26" s="57" t="s">
        <v>392</v>
      </c>
    </row>
    <row r="27" spans="1:3" x14ac:dyDescent="0.25">
      <c r="A27" s="44">
        <v>18</v>
      </c>
      <c r="B27" s="45">
        <v>23.55</v>
      </c>
      <c r="C27" s="45">
        <v>4.16</v>
      </c>
    </row>
    <row r="28" spans="1:3" x14ac:dyDescent="0.25">
      <c r="A28" s="44">
        <v>19</v>
      </c>
      <c r="B28" s="45">
        <v>23.48</v>
      </c>
      <c r="C28" s="45">
        <v>4.3499999999999996</v>
      </c>
    </row>
    <row r="29" spans="1:3" x14ac:dyDescent="0.25">
      <c r="A29" s="44">
        <v>20</v>
      </c>
      <c r="B29" s="45">
        <v>23.41</v>
      </c>
      <c r="C29" s="45">
        <v>4.3499999999999996</v>
      </c>
    </row>
    <row r="30" spans="1:3" x14ac:dyDescent="0.25">
      <c r="A30" s="44">
        <v>21</v>
      </c>
      <c r="B30" s="45">
        <v>23.35</v>
      </c>
      <c r="C30" s="45">
        <v>4.3499999999999996</v>
      </c>
    </row>
    <row r="31" spans="1:3" x14ac:dyDescent="0.25">
      <c r="A31" s="44">
        <v>22</v>
      </c>
      <c r="B31" s="45">
        <v>23.28</v>
      </c>
      <c r="C31" s="45">
        <v>4.3499999999999996</v>
      </c>
    </row>
    <row r="32" spans="1:3" x14ac:dyDescent="0.25">
      <c r="A32" s="44">
        <v>23</v>
      </c>
      <c r="B32" s="45">
        <v>23.22</v>
      </c>
      <c r="C32" s="45">
        <v>4.3499999999999996</v>
      </c>
    </row>
    <row r="33" spans="1:3" x14ac:dyDescent="0.25">
      <c r="A33" s="44">
        <v>24</v>
      </c>
      <c r="B33" s="45">
        <v>23.15</v>
      </c>
      <c r="C33" s="45">
        <v>4.3499999999999996</v>
      </c>
    </row>
    <row r="34" spans="1:3" x14ac:dyDescent="0.25">
      <c r="A34" s="44">
        <v>25</v>
      </c>
      <c r="B34" s="45">
        <v>23.08</v>
      </c>
      <c r="C34" s="45">
        <v>4.3499999999999996</v>
      </c>
    </row>
    <row r="35" spans="1:3" x14ac:dyDescent="0.25">
      <c r="A35" s="44">
        <v>26</v>
      </c>
      <c r="B35" s="45">
        <v>23.02</v>
      </c>
      <c r="C35" s="45">
        <v>4.3499999999999996</v>
      </c>
    </row>
    <row r="36" spans="1:3" x14ac:dyDescent="0.25">
      <c r="A36" s="44">
        <v>27</v>
      </c>
      <c r="B36" s="45">
        <v>22.95</v>
      </c>
      <c r="C36" s="45">
        <v>4.3499999999999996</v>
      </c>
    </row>
    <row r="37" spans="1:3" x14ac:dyDescent="0.25">
      <c r="A37" s="44">
        <v>28</v>
      </c>
      <c r="B37" s="45">
        <v>22.88</v>
      </c>
      <c r="C37" s="45">
        <v>4.3499999999999996</v>
      </c>
    </row>
    <row r="38" spans="1:3" x14ac:dyDescent="0.25">
      <c r="A38" s="44">
        <v>29</v>
      </c>
      <c r="B38" s="45">
        <v>22.82</v>
      </c>
      <c r="C38" s="45">
        <v>4.3499999999999996</v>
      </c>
    </row>
    <row r="39" spans="1:3" x14ac:dyDescent="0.25">
      <c r="A39" s="44">
        <v>30</v>
      </c>
      <c r="B39" s="45">
        <v>22.75</v>
      </c>
      <c r="C39" s="45">
        <v>4.34</v>
      </c>
    </row>
    <row r="40" spans="1:3" x14ac:dyDescent="0.25">
      <c r="A40" s="44">
        <v>31</v>
      </c>
      <c r="B40" s="45">
        <v>22.68</v>
      </c>
      <c r="C40" s="45">
        <v>4.34</v>
      </c>
    </row>
    <row r="41" spans="1:3" x14ac:dyDescent="0.25">
      <c r="A41" s="44">
        <v>32</v>
      </c>
      <c r="B41" s="45">
        <v>22.61</v>
      </c>
      <c r="C41" s="45">
        <v>4.34</v>
      </c>
    </row>
    <row r="42" spans="1:3" x14ac:dyDescent="0.25">
      <c r="A42" s="44">
        <v>33</v>
      </c>
      <c r="B42" s="45">
        <v>22.54</v>
      </c>
      <c r="C42" s="45">
        <v>4.34</v>
      </c>
    </row>
    <row r="43" spans="1:3" x14ac:dyDescent="0.25">
      <c r="A43" s="44">
        <v>34</v>
      </c>
      <c r="B43" s="45">
        <v>22.47</v>
      </c>
      <c r="C43" s="45">
        <v>4.34</v>
      </c>
    </row>
    <row r="44" spans="1:3" x14ac:dyDescent="0.25">
      <c r="A44" s="44">
        <v>35</v>
      </c>
      <c r="B44" s="45">
        <v>22.41</v>
      </c>
      <c r="C44" s="45">
        <v>4.33</v>
      </c>
    </row>
    <row r="45" spans="1:3" x14ac:dyDescent="0.25">
      <c r="A45" s="44">
        <v>36</v>
      </c>
      <c r="B45" s="45">
        <v>22.34</v>
      </c>
      <c r="C45" s="45">
        <v>4.33</v>
      </c>
    </row>
    <row r="46" spans="1:3" x14ac:dyDescent="0.25">
      <c r="A46" s="44">
        <v>37</v>
      </c>
      <c r="B46" s="45">
        <v>22.27</v>
      </c>
      <c r="C46" s="45">
        <v>4.33</v>
      </c>
    </row>
    <row r="47" spans="1:3" x14ac:dyDescent="0.25">
      <c r="A47" s="44">
        <v>38</v>
      </c>
      <c r="B47" s="45">
        <v>22.19</v>
      </c>
      <c r="C47" s="45">
        <v>4.33</v>
      </c>
    </row>
    <row r="48" spans="1:3" x14ac:dyDescent="0.25">
      <c r="A48" s="44">
        <v>39</v>
      </c>
      <c r="B48" s="45">
        <v>22.12</v>
      </c>
      <c r="C48" s="45">
        <v>4.32</v>
      </c>
    </row>
    <row r="49" spans="1:3" x14ac:dyDescent="0.25">
      <c r="A49" s="44">
        <v>40</v>
      </c>
      <c r="B49" s="45">
        <v>22.05</v>
      </c>
      <c r="C49" s="45">
        <v>4.32</v>
      </c>
    </row>
    <row r="50" spans="1:3" x14ac:dyDescent="0.25">
      <c r="A50" s="44">
        <v>41</v>
      </c>
      <c r="B50" s="45">
        <v>21.98</v>
      </c>
      <c r="C50" s="45">
        <v>4.3099999999999996</v>
      </c>
    </row>
    <row r="51" spans="1:3" x14ac:dyDescent="0.25">
      <c r="A51" s="44">
        <v>42</v>
      </c>
      <c r="B51" s="45">
        <v>21.9</v>
      </c>
      <c r="C51" s="45">
        <v>4.3099999999999996</v>
      </c>
    </row>
    <row r="52" spans="1:3" x14ac:dyDescent="0.25">
      <c r="A52" s="44">
        <v>43</v>
      </c>
      <c r="B52" s="45">
        <v>21.83</v>
      </c>
      <c r="C52" s="45">
        <v>4.3</v>
      </c>
    </row>
    <row r="53" spans="1:3" x14ac:dyDescent="0.25">
      <c r="A53" s="44">
        <v>44</v>
      </c>
      <c r="B53" s="45">
        <v>21.75</v>
      </c>
      <c r="C53" s="45">
        <v>4.3</v>
      </c>
    </row>
    <row r="54" spans="1:3" x14ac:dyDescent="0.25">
      <c r="A54" s="44">
        <v>45</v>
      </c>
      <c r="B54" s="45">
        <v>21.68</v>
      </c>
      <c r="C54" s="45">
        <v>4.29</v>
      </c>
    </row>
    <row r="55" spans="1:3" x14ac:dyDescent="0.25">
      <c r="A55" s="44">
        <v>46</v>
      </c>
      <c r="B55" s="45">
        <v>21.6</v>
      </c>
      <c r="C55" s="45">
        <v>4.28</v>
      </c>
    </row>
    <row r="56" spans="1:3" x14ac:dyDescent="0.25">
      <c r="A56" s="44">
        <v>47</v>
      </c>
      <c r="B56" s="45">
        <v>21.52</v>
      </c>
      <c r="C56" s="45">
        <v>4.28</v>
      </c>
    </row>
    <row r="57" spans="1:3" x14ac:dyDescent="0.25">
      <c r="A57" s="44">
        <v>48</v>
      </c>
      <c r="B57" s="45">
        <v>21.45</v>
      </c>
      <c r="C57" s="45">
        <v>4.2699999999999996</v>
      </c>
    </row>
    <row r="58" spans="1:3" x14ac:dyDescent="0.25">
      <c r="A58" s="44">
        <v>49</v>
      </c>
      <c r="B58" s="45">
        <v>21.37</v>
      </c>
      <c r="C58" s="45">
        <v>4.26</v>
      </c>
    </row>
    <row r="59" spans="1:3" x14ac:dyDescent="0.25">
      <c r="A59" s="44">
        <v>50</v>
      </c>
      <c r="B59" s="45">
        <v>21.29</v>
      </c>
      <c r="C59" s="45">
        <v>4.25</v>
      </c>
    </row>
    <row r="60" spans="1:3" x14ac:dyDescent="0.25">
      <c r="A60" s="44">
        <v>51</v>
      </c>
      <c r="B60" s="45">
        <v>21.21</v>
      </c>
      <c r="C60" s="45">
        <v>4.24</v>
      </c>
    </row>
    <row r="61" spans="1:3" x14ac:dyDescent="0.25">
      <c r="A61" s="44">
        <v>52</v>
      </c>
      <c r="B61" s="45">
        <v>21.13</v>
      </c>
      <c r="C61" s="45">
        <v>4.2300000000000004</v>
      </c>
    </row>
    <row r="62" spans="1:3" x14ac:dyDescent="0.25">
      <c r="A62" s="44">
        <v>53</v>
      </c>
      <c r="B62" s="45">
        <v>21.06</v>
      </c>
      <c r="C62" s="45">
        <v>4.21</v>
      </c>
    </row>
    <row r="63" spans="1:3" x14ac:dyDescent="0.25">
      <c r="A63" s="44">
        <v>54</v>
      </c>
      <c r="B63" s="45">
        <v>20.98</v>
      </c>
      <c r="C63" s="45">
        <v>4.2</v>
      </c>
    </row>
    <row r="64" spans="1:3" x14ac:dyDescent="0.25">
      <c r="A64" s="44">
        <v>55</v>
      </c>
      <c r="B64" s="45">
        <v>20.91</v>
      </c>
      <c r="C64" s="45">
        <v>4.18</v>
      </c>
    </row>
    <row r="65" spans="1:3" x14ac:dyDescent="0.25">
      <c r="A65" s="44">
        <v>56</v>
      </c>
      <c r="B65" s="45">
        <v>20.85</v>
      </c>
      <c r="C65" s="45">
        <v>4.16</v>
      </c>
    </row>
    <row r="66" spans="1:3" x14ac:dyDescent="0.25">
      <c r="A66" s="44">
        <v>57</v>
      </c>
      <c r="B66" s="45">
        <v>20.79</v>
      </c>
      <c r="C66" s="45">
        <v>4.1399999999999997</v>
      </c>
    </row>
    <row r="67" spans="1:3" x14ac:dyDescent="0.25">
      <c r="A67" s="44">
        <v>58</v>
      </c>
      <c r="B67" s="45">
        <v>20.75</v>
      </c>
      <c r="C67" s="45">
        <v>4.12</v>
      </c>
    </row>
    <row r="68" spans="1:3" x14ac:dyDescent="0.25">
      <c r="A68" s="44">
        <v>59</v>
      </c>
      <c r="B68" s="45">
        <v>20.71</v>
      </c>
      <c r="C68" s="45">
        <v>4.0999999999999996</v>
      </c>
    </row>
  </sheetData>
  <sheetProtection algorithmName="SHA-512" hashValue="yjX9mpJup/el0V80azPqUlfqAAbNgDCannIj36OBBO97m8JlKDl3ayQ8OmIfGkt3ogbVyYaxXzrtLVb5ad/alQ==" saltValue="17sW6cALFKaSliLJqO5J4A==" spinCount="100000" sheet="1" objects="1" scenarios="1"/>
  <conditionalFormatting sqref="A6:A21">
    <cfRule type="expression" dxfId="559" priority="1" stopIfTrue="1">
      <formula>MOD(ROW(),2)=0</formula>
    </cfRule>
    <cfRule type="expression" dxfId="558" priority="2" stopIfTrue="1">
      <formula>MOD(ROW(),2)&lt;&gt;0</formula>
    </cfRule>
  </conditionalFormatting>
  <conditionalFormatting sqref="A26:A68">
    <cfRule type="expression" dxfId="557" priority="5" stopIfTrue="1">
      <formula>MOD(ROW(),2)=0</formula>
    </cfRule>
    <cfRule type="expression" dxfId="556" priority="6" stopIfTrue="1">
      <formula>MOD(ROW(),2)&lt;&gt;0</formula>
    </cfRule>
  </conditionalFormatting>
  <conditionalFormatting sqref="B6:C21">
    <cfRule type="expression" dxfId="555" priority="3" stopIfTrue="1">
      <formula>MOD(ROW(),2)=0</formula>
    </cfRule>
    <cfRule type="expression" dxfId="554" priority="4" stopIfTrue="1">
      <formula>MOD(ROW(),2)&lt;&gt;0</formula>
    </cfRule>
  </conditionalFormatting>
  <conditionalFormatting sqref="B26:C68">
    <cfRule type="expression" dxfId="553" priority="7" stopIfTrue="1">
      <formula>MOD(ROW(),2)=0</formula>
    </cfRule>
    <cfRule type="expression" dxfId="552"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093CB-4D4D-40D2-B0E4-2C2BBDACDA35}">
  <sheetPr codeName="Sheet24"/>
  <dimension ref="A1:C68"/>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TV In (non-club) - x-221</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171</v>
      </c>
      <c r="C9" s="48"/>
    </row>
    <row r="10" spans="1:3" ht="25" x14ac:dyDescent="0.25">
      <c r="A10" s="41" t="s">
        <v>6</v>
      </c>
      <c r="B10" s="48" t="s">
        <v>172</v>
      </c>
      <c r="C10" s="48"/>
    </row>
    <row r="11" spans="1:3" x14ac:dyDescent="0.25">
      <c r="A11" s="41" t="s">
        <v>126</v>
      </c>
      <c r="B11" s="48" t="s">
        <v>145</v>
      </c>
      <c r="C11" s="48"/>
    </row>
    <row r="12" spans="1:3" x14ac:dyDescent="0.25">
      <c r="A12" s="41" t="s">
        <v>127</v>
      </c>
      <c r="B12" s="48" t="s">
        <v>140</v>
      </c>
      <c r="C12" s="48"/>
    </row>
    <row r="13" spans="1:3" x14ac:dyDescent="0.25">
      <c r="A13" s="41" t="s">
        <v>381</v>
      </c>
      <c r="B13" s="48">
        <v>0</v>
      </c>
      <c r="C13" s="48"/>
    </row>
    <row r="14" spans="1:3" x14ac:dyDescent="0.25">
      <c r="A14" s="41" t="s">
        <v>129</v>
      </c>
      <c r="B14" s="48">
        <v>221</v>
      </c>
      <c r="C14" s="48"/>
    </row>
    <row r="15" spans="1:3" x14ac:dyDescent="0.25">
      <c r="A15" s="41" t="s">
        <v>382</v>
      </c>
      <c r="B15" s="48" t="s">
        <v>175</v>
      </c>
      <c r="C15" s="48"/>
    </row>
    <row r="16" spans="1:3" x14ac:dyDescent="0.25">
      <c r="A16" s="41" t="s">
        <v>131</v>
      </c>
      <c r="B16" s="48" t="s">
        <v>176</v>
      </c>
      <c r="C16" s="48"/>
    </row>
    <row r="17" spans="1:3" x14ac:dyDescent="0.25">
      <c r="A17" s="42" t="s">
        <v>383</v>
      </c>
      <c r="B17" s="48"/>
      <c r="C17" s="48"/>
    </row>
    <row r="18" spans="1:3" x14ac:dyDescent="0.25">
      <c r="A18" s="41" t="s">
        <v>133</v>
      </c>
      <c r="B18" s="49">
        <v>45106</v>
      </c>
      <c r="C18" s="49"/>
    </row>
    <row r="19" spans="1:3" x14ac:dyDescent="0.25">
      <c r="A19" s="41" t="s">
        <v>134</v>
      </c>
      <c r="B19" s="49">
        <v>45014</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393</v>
      </c>
      <c r="C26" s="57" t="s">
        <v>392</v>
      </c>
    </row>
    <row r="27" spans="1:3" x14ac:dyDescent="0.25">
      <c r="A27" s="44">
        <v>18</v>
      </c>
      <c r="B27" s="45">
        <v>23.55</v>
      </c>
      <c r="C27" s="45">
        <v>4.16</v>
      </c>
    </row>
    <row r="28" spans="1:3" x14ac:dyDescent="0.25">
      <c r="A28" s="44">
        <v>19</v>
      </c>
      <c r="B28" s="45">
        <v>23.48</v>
      </c>
      <c r="C28" s="45">
        <v>4.3499999999999996</v>
      </c>
    </row>
    <row r="29" spans="1:3" x14ac:dyDescent="0.25">
      <c r="A29" s="44">
        <v>20</v>
      </c>
      <c r="B29" s="45">
        <v>23.41</v>
      </c>
      <c r="C29" s="45">
        <v>4.3499999999999996</v>
      </c>
    </row>
    <row r="30" spans="1:3" x14ac:dyDescent="0.25">
      <c r="A30" s="44">
        <v>21</v>
      </c>
      <c r="B30" s="45">
        <v>23.35</v>
      </c>
      <c r="C30" s="45">
        <v>4.3499999999999996</v>
      </c>
    </row>
    <row r="31" spans="1:3" x14ac:dyDescent="0.25">
      <c r="A31" s="44">
        <v>22</v>
      </c>
      <c r="B31" s="45">
        <v>23.28</v>
      </c>
      <c r="C31" s="45">
        <v>4.3499999999999996</v>
      </c>
    </row>
    <row r="32" spans="1:3" x14ac:dyDescent="0.25">
      <c r="A32" s="44">
        <v>23</v>
      </c>
      <c r="B32" s="45">
        <v>23.22</v>
      </c>
      <c r="C32" s="45">
        <v>4.3499999999999996</v>
      </c>
    </row>
    <row r="33" spans="1:3" x14ac:dyDescent="0.25">
      <c r="A33" s="44">
        <v>24</v>
      </c>
      <c r="B33" s="45">
        <v>23.15</v>
      </c>
      <c r="C33" s="45">
        <v>4.3499999999999996</v>
      </c>
    </row>
    <row r="34" spans="1:3" x14ac:dyDescent="0.25">
      <c r="A34" s="44">
        <v>25</v>
      </c>
      <c r="B34" s="45">
        <v>23.08</v>
      </c>
      <c r="C34" s="45">
        <v>4.3499999999999996</v>
      </c>
    </row>
    <row r="35" spans="1:3" x14ac:dyDescent="0.25">
      <c r="A35" s="44">
        <v>26</v>
      </c>
      <c r="B35" s="45">
        <v>23.02</v>
      </c>
      <c r="C35" s="45">
        <v>4.3499999999999996</v>
      </c>
    </row>
    <row r="36" spans="1:3" x14ac:dyDescent="0.25">
      <c r="A36" s="44">
        <v>27</v>
      </c>
      <c r="B36" s="45">
        <v>22.95</v>
      </c>
      <c r="C36" s="45">
        <v>4.3499999999999996</v>
      </c>
    </row>
    <row r="37" spans="1:3" x14ac:dyDescent="0.25">
      <c r="A37" s="44">
        <v>28</v>
      </c>
      <c r="B37" s="45">
        <v>22.88</v>
      </c>
      <c r="C37" s="45">
        <v>4.3499999999999996</v>
      </c>
    </row>
    <row r="38" spans="1:3" x14ac:dyDescent="0.25">
      <c r="A38" s="44">
        <v>29</v>
      </c>
      <c r="B38" s="45">
        <v>22.82</v>
      </c>
      <c r="C38" s="45">
        <v>4.3499999999999996</v>
      </c>
    </row>
    <row r="39" spans="1:3" x14ac:dyDescent="0.25">
      <c r="A39" s="44">
        <v>30</v>
      </c>
      <c r="B39" s="45">
        <v>22.75</v>
      </c>
      <c r="C39" s="45">
        <v>4.34</v>
      </c>
    </row>
    <row r="40" spans="1:3" x14ac:dyDescent="0.25">
      <c r="A40" s="44">
        <v>31</v>
      </c>
      <c r="B40" s="45">
        <v>22.68</v>
      </c>
      <c r="C40" s="45">
        <v>4.34</v>
      </c>
    </row>
    <row r="41" spans="1:3" x14ac:dyDescent="0.25">
      <c r="A41" s="44">
        <v>32</v>
      </c>
      <c r="B41" s="45">
        <v>22.61</v>
      </c>
      <c r="C41" s="45">
        <v>4.34</v>
      </c>
    </row>
    <row r="42" spans="1:3" x14ac:dyDescent="0.25">
      <c r="A42" s="44">
        <v>33</v>
      </c>
      <c r="B42" s="45">
        <v>22.54</v>
      </c>
      <c r="C42" s="45">
        <v>4.34</v>
      </c>
    </row>
    <row r="43" spans="1:3" x14ac:dyDescent="0.25">
      <c r="A43" s="44">
        <v>34</v>
      </c>
      <c r="B43" s="45">
        <v>22.47</v>
      </c>
      <c r="C43" s="45">
        <v>4.34</v>
      </c>
    </row>
    <row r="44" spans="1:3" x14ac:dyDescent="0.25">
      <c r="A44" s="44">
        <v>35</v>
      </c>
      <c r="B44" s="45">
        <v>22.41</v>
      </c>
      <c r="C44" s="45">
        <v>4.33</v>
      </c>
    </row>
    <row r="45" spans="1:3" x14ac:dyDescent="0.25">
      <c r="A45" s="44">
        <v>36</v>
      </c>
      <c r="B45" s="45">
        <v>22.34</v>
      </c>
      <c r="C45" s="45">
        <v>4.33</v>
      </c>
    </row>
    <row r="46" spans="1:3" x14ac:dyDescent="0.25">
      <c r="A46" s="44">
        <v>37</v>
      </c>
      <c r="B46" s="45">
        <v>22.27</v>
      </c>
      <c r="C46" s="45">
        <v>4.33</v>
      </c>
    </row>
    <row r="47" spans="1:3" x14ac:dyDescent="0.25">
      <c r="A47" s="44">
        <v>38</v>
      </c>
      <c r="B47" s="45">
        <v>22.19</v>
      </c>
      <c r="C47" s="45">
        <v>4.33</v>
      </c>
    </row>
    <row r="48" spans="1:3" x14ac:dyDescent="0.25">
      <c r="A48" s="44">
        <v>39</v>
      </c>
      <c r="B48" s="45">
        <v>22.12</v>
      </c>
      <c r="C48" s="45">
        <v>4.32</v>
      </c>
    </row>
    <row r="49" spans="1:3" x14ac:dyDescent="0.25">
      <c r="A49" s="44">
        <v>40</v>
      </c>
      <c r="B49" s="45">
        <v>22.05</v>
      </c>
      <c r="C49" s="45">
        <v>4.32</v>
      </c>
    </row>
    <row r="50" spans="1:3" x14ac:dyDescent="0.25">
      <c r="A50" s="44">
        <v>41</v>
      </c>
      <c r="B50" s="45">
        <v>21.98</v>
      </c>
      <c r="C50" s="45">
        <v>4.3099999999999996</v>
      </c>
    </row>
    <row r="51" spans="1:3" x14ac:dyDescent="0.25">
      <c r="A51" s="44">
        <v>42</v>
      </c>
      <c r="B51" s="45">
        <v>21.9</v>
      </c>
      <c r="C51" s="45">
        <v>4.3099999999999996</v>
      </c>
    </row>
    <row r="52" spans="1:3" x14ac:dyDescent="0.25">
      <c r="A52" s="44">
        <v>43</v>
      </c>
      <c r="B52" s="45">
        <v>21.83</v>
      </c>
      <c r="C52" s="45">
        <v>4.3</v>
      </c>
    </row>
    <row r="53" spans="1:3" x14ac:dyDescent="0.25">
      <c r="A53" s="44">
        <v>44</v>
      </c>
      <c r="B53" s="45">
        <v>21.75</v>
      </c>
      <c r="C53" s="45">
        <v>4.3</v>
      </c>
    </row>
    <row r="54" spans="1:3" x14ac:dyDescent="0.25">
      <c r="A54" s="44">
        <v>45</v>
      </c>
      <c r="B54" s="45">
        <v>21.68</v>
      </c>
      <c r="C54" s="45">
        <v>4.29</v>
      </c>
    </row>
    <row r="55" spans="1:3" x14ac:dyDescent="0.25">
      <c r="A55" s="44">
        <v>46</v>
      </c>
      <c r="B55" s="45">
        <v>21.6</v>
      </c>
      <c r="C55" s="45">
        <v>4.28</v>
      </c>
    </row>
    <row r="56" spans="1:3" x14ac:dyDescent="0.25">
      <c r="A56" s="44">
        <v>47</v>
      </c>
      <c r="B56" s="45">
        <v>21.52</v>
      </c>
      <c r="C56" s="45">
        <v>4.28</v>
      </c>
    </row>
    <row r="57" spans="1:3" x14ac:dyDescent="0.25">
      <c r="A57" s="44">
        <v>48</v>
      </c>
      <c r="B57" s="45">
        <v>21.45</v>
      </c>
      <c r="C57" s="45">
        <v>4.2699999999999996</v>
      </c>
    </row>
    <row r="58" spans="1:3" x14ac:dyDescent="0.25">
      <c r="A58" s="44">
        <v>49</v>
      </c>
      <c r="B58" s="45">
        <v>21.37</v>
      </c>
      <c r="C58" s="45">
        <v>4.26</v>
      </c>
    </row>
    <row r="59" spans="1:3" x14ac:dyDescent="0.25">
      <c r="A59" s="44">
        <v>50</v>
      </c>
      <c r="B59" s="45">
        <v>21.29</v>
      </c>
      <c r="C59" s="45">
        <v>4.25</v>
      </c>
    </row>
    <row r="60" spans="1:3" x14ac:dyDescent="0.25">
      <c r="A60" s="44">
        <v>51</v>
      </c>
      <c r="B60" s="45">
        <v>21.21</v>
      </c>
      <c r="C60" s="45">
        <v>4.24</v>
      </c>
    </row>
    <row r="61" spans="1:3" x14ac:dyDescent="0.25">
      <c r="A61" s="44">
        <v>52</v>
      </c>
      <c r="B61" s="45">
        <v>21.13</v>
      </c>
      <c r="C61" s="45">
        <v>4.2300000000000004</v>
      </c>
    </row>
    <row r="62" spans="1:3" x14ac:dyDescent="0.25">
      <c r="A62" s="44">
        <v>53</v>
      </c>
      <c r="B62" s="45">
        <v>21.06</v>
      </c>
      <c r="C62" s="45">
        <v>4.21</v>
      </c>
    </row>
    <row r="63" spans="1:3" x14ac:dyDescent="0.25">
      <c r="A63" s="44">
        <v>54</v>
      </c>
      <c r="B63" s="45">
        <v>20.98</v>
      </c>
      <c r="C63" s="45">
        <v>4.2</v>
      </c>
    </row>
    <row r="64" spans="1:3" x14ac:dyDescent="0.25">
      <c r="A64" s="44">
        <v>55</v>
      </c>
      <c r="B64" s="45">
        <v>20.91</v>
      </c>
      <c r="C64" s="45">
        <v>4.18</v>
      </c>
    </row>
    <row r="65" spans="1:3" x14ac:dyDescent="0.25">
      <c r="A65" s="44">
        <v>56</v>
      </c>
      <c r="B65" s="45">
        <v>20.85</v>
      </c>
      <c r="C65" s="45">
        <v>4.16</v>
      </c>
    </row>
    <row r="66" spans="1:3" x14ac:dyDescent="0.25">
      <c r="A66" s="44">
        <v>57</v>
      </c>
      <c r="B66" s="45">
        <v>20.79</v>
      </c>
      <c r="C66" s="45">
        <v>4.1399999999999997</v>
      </c>
    </row>
    <row r="67" spans="1:3" x14ac:dyDescent="0.25">
      <c r="A67" s="44">
        <v>58</v>
      </c>
      <c r="B67" s="45">
        <v>20.75</v>
      </c>
      <c r="C67" s="45">
        <v>4.12</v>
      </c>
    </row>
    <row r="68" spans="1:3" x14ac:dyDescent="0.25">
      <c r="A68" s="44">
        <v>59</v>
      </c>
      <c r="B68" s="45">
        <v>20.71</v>
      </c>
      <c r="C68" s="45">
        <v>4.0999999999999996</v>
      </c>
    </row>
  </sheetData>
  <sheetProtection algorithmName="SHA-512" hashValue="eGCfKiY1w5JkU+KpHfVEyFYtOwEOMKV0BMiw2d0Zu5o8z27HGzXf3BBVFuW66zPRJzwimFfytzNZZVnqxt9zLg==" saltValue="yET3wlAhQE9aQ943r23JfQ==" spinCount="100000" sheet="1" objects="1" scenarios="1"/>
  <conditionalFormatting sqref="A6:A21">
    <cfRule type="expression" dxfId="551" priority="1" stopIfTrue="1">
      <formula>MOD(ROW(),2)=0</formula>
    </cfRule>
    <cfRule type="expression" dxfId="550" priority="2" stopIfTrue="1">
      <formula>MOD(ROW(),2)&lt;&gt;0</formula>
    </cfRule>
  </conditionalFormatting>
  <conditionalFormatting sqref="A26:A68">
    <cfRule type="expression" dxfId="549" priority="5" stopIfTrue="1">
      <formula>MOD(ROW(),2)=0</formula>
    </cfRule>
    <cfRule type="expression" dxfId="548" priority="6" stopIfTrue="1">
      <formula>MOD(ROW(),2)&lt;&gt;0</formula>
    </cfRule>
  </conditionalFormatting>
  <conditionalFormatting sqref="B6:C21">
    <cfRule type="expression" dxfId="547" priority="3" stopIfTrue="1">
      <formula>MOD(ROW(),2)=0</formula>
    </cfRule>
    <cfRule type="expression" dxfId="546" priority="4" stopIfTrue="1">
      <formula>MOD(ROW(),2)&lt;&gt;0</formula>
    </cfRule>
  </conditionalFormatting>
  <conditionalFormatting sqref="B26:C68">
    <cfRule type="expression" dxfId="545" priority="7" stopIfTrue="1">
      <formula>MOD(ROW(),2)=0</formula>
    </cfRule>
    <cfRule type="expression" dxfId="544"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33FD-A52C-4B3F-BE31-0F9F518B096E}">
  <sheetPr codeName="Sheet25"/>
  <dimension ref="A1:F62"/>
  <sheetViews>
    <sheetView showGridLines="0" workbookViewId="0">
      <selection activeCell="A6" sqref="A6"/>
    </sheetView>
  </sheetViews>
  <sheetFormatPr defaultRowHeight="12.5" x14ac:dyDescent="0.25"/>
  <cols>
    <col min="1" max="1" width="31.81640625" customWidth="1"/>
    <col min="2" max="6" width="22.81640625" customWidth="1"/>
  </cols>
  <sheetData>
    <row r="1" spans="1:6" s="1" customFormat="1" ht="20" x14ac:dyDescent="0.4">
      <c r="A1" s="2" t="s">
        <v>0</v>
      </c>
    </row>
    <row r="2" spans="1:6" s="1" customFormat="1" ht="15.5" x14ac:dyDescent="0.35">
      <c r="A2" s="30" t="s">
        <v>1</v>
      </c>
      <c r="B2" s="3" t="str">
        <f>wb_title</f>
        <v>Fire_E - Consolidated Factor Spreadsheet</v>
      </c>
    </row>
    <row r="3" spans="1:6" s="1" customFormat="1" ht="15.5" x14ac:dyDescent="0.35">
      <c r="A3" s="30" t="s">
        <v>2</v>
      </c>
      <c r="B3" s="3" t="str">
        <f>TABLE_FACTOR_TYPE_1 &amp; " - x-" &amp; TABLE_SERIES_NUMBER_1</f>
        <v>Pensioner Cash Equivalent - x-301</v>
      </c>
    </row>
    <row r="6" spans="1:6" x14ac:dyDescent="0.25">
      <c r="A6" s="41" t="s">
        <v>378</v>
      </c>
      <c r="B6" s="48" t="s">
        <v>379</v>
      </c>
      <c r="C6" s="48"/>
      <c r="D6" s="48"/>
      <c r="E6" s="48"/>
      <c r="F6" s="48"/>
    </row>
    <row r="7" spans="1:6" x14ac:dyDescent="0.25">
      <c r="A7" s="41" t="s">
        <v>380</v>
      </c>
      <c r="B7" s="48" t="s">
        <v>31</v>
      </c>
      <c r="C7" s="48"/>
      <c r="D7" s="48"/>
      <c r="E7" s="48"/>
      <c r="F7" s="48"/>
    </row>
    <row r="8" spans="1:6" x14ac:dyDescent="0.25">
      <c r="A8" s="41" t="s">
        <v>124</v>
      </c>
      <c r="B8" s="48">
        <v>1992</v>
      </c>
      <c r="C8" s="48"/>
      <c r="D8" s="48"/>
      <c r="E8" s="48"/>
      <c r="F8" s="48"/>
    </row>
    <row r="9" spans="1:6" x14ac:dyDescent="0.25">
      <c r="A9" s="41" t="s">
        <v>125</v>
      </c>
      <c r="B9" s="48" t="s">
        <v>177</v>
      </c>
      <c r="C9" s="48"/>
      <c r="D9" s="48"/>
      <c r="E9" s="48"/>
      <c r="F9" s="48"/>
    </row>
    <row r="10" spans="1:6" x14ac:dyDescent="0.25">
      <c r="A10" s="41" t="s">
        <v>6</v>
      </c>
      <c r="B10" s="48" t="s">
        <v>178</v>
      </c>
      <c r="C10" s="48"/>
      <c r="D10" s="48"/>
      <c r="E10" s="48"/>
      <c r="F10" s="48"/>
    </row>
    <row r="11" spans="1:6" x14ac:dyDescent="0.25">
      <c r="A11" s="41" t="s">
        <v>126</v>
      </c>
      <c r="B11" s="48" t="s">
        <v>139</v>
      </c>
      <c r="C11" s="48"/>
      <c r="D11" s="48"/>
      <c r="E11" s="48"/>
      <c r="F11" s="48"/>
    </row>
    <row r="12" spans="1:6" x14ac:dyDescent="0.25">
      <c r="A12" s="41" t="s">
        <v>127</v>
      </c>
      <c r="B12" s="48" t="s">
        <v>140</v>
      </c>
      <c r="C12" s="48"/>
      <c r="D12" s="48"/>
      <c r="E12" s="48"/>
      <c r="F12" s="48"/>
    </row>
    <row r="13" spans="1:6" x14ac:dyDescent="0.25">
      <c r="A13" s="41" t="s">
        <v>381</v>
      </c>
      <c r="B13" s="48" t="s">
        <v>141</v>
      </c>
      <c r="C13" s="48"/>
      <c r="D13" s="48"/>
      <c r="E13" s="48"/>
      <c r="F13" s="48"/>
    </row>
    <row r="14" spans="1:6" x14ac:dyDescent="0.25">
      <c r="A14" s="41" t="s">
        <v>129</v>
      </c>
      <c r="B14" s="48">
        <v>301</v>
      </c>
      <c r="C14" s="48"/>
      <c r="D14" s="48"/>
      <c r="E14" s="48"/>
      <c r="F14" s="48"/>
    </row>
    <row r="15" spans="1:6" x14ac:dyDescent="0.25">
      <c r="A15" s="41" t="s">
        <v>382</v>
      </c>
      <c r="B15" s="48" t="s">
        <v>179</v>
      </c>
      <c r="C15" s="48"/>
      <c r="D15" s="48"/>
      <c r="E15" s="48"/>
      <c r="F15" s="48"/>
    </row>
    <row r="16" spans="1:6" x14ac:dyDescent="0.25">
      <c r="A16" s="41" t="s">
        <v>131</v>
      </c>
      <c r="B16" s="48" t="s">
        <v>180</v>
      </c>
      <c r="C16" s="48"/>
      <c r="D16" s="48"/>
      <c r="E16" s="48"/>
      <c r="F16" s="48"/>
    </row>
    <row r="17" spans="1:6" x14ac:dyDescent="0.25">
      <c r="A17" s="42" t="s">
        <v>383</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144</v>
      </c>
      <c r="C20" s="48"/>
      <c r="D20" s="48"/>
      <c r="E20" s="48"/>
      <c r="F20" s="48"/>
    </row>
    <row r="21" spans="1:6" x14ac:dyDescent="0.25">
      <c r="A21" s="41" t="s">
        <v>384</v>
      </c>
      <c r="B21" s="48" t="s">
        <v>63</v>
      </c>
      <c r="C21" s="48"/>
      <c r="D21" s="48"/>
      <c r="E21" s="48"/>
      <c r="F21" s="48"/>
    </row>
    <row r="23" spans="1:6" x14ac:dyDescent="0.25">
      <c r="A23" s="23" t="str">
        <f>HYPERLINK("#'Factor List'!A1", "Back to Factor List")</f>
        <v>Back to Factor List</v>
      </c>
      <c r="B23" s="23" t="str">
        <f>HYPERLINK("#'Assumptions'!A1", "Assumptions")</f>
        <v>Assumptions</v>
      </c>
    </row>
    <row r="26" spans="1:6" s="58" customFormat="1" ht="39" x14ac:dyDescent="0.25">
      <c r="A26" s="57" t="s">
        <v>385</v>
      </c>
      <c r="B26" s="57" t="s">
        <v>394</v>
      </c>
      <c r="C26" s="57" t="s">
        <v>395</v>
      </c>
      <c r="D26" s="57" t="s">
        <v>396</v>
      </c>
      <c r="E26" s="57" t="s">
        <v>397</v>
      </c>
      <c r="F26" s="57" t="s">
        <v>398</v>
      </c>
    </row>
    <row r="27" spans="1:6" x14ac:dyDescent="0.25">
      <c r="A27" s="44">
        <v>50</v>
      </c>
      <c r="B27" s="45">
        <v>24.73</v>
      </c>
      <c r="C27" s="45">
        <v>20.6</v>
      </c>
      <c r="D27" s="45">
        <v>3.31</v>
      </c>
      <c r="E27" s="45"/>
      <c r="F27" s="45">
        <v>0</v>
      </c>
    </row>
    <row r="28" spans="1:6" x14ac:dyDescent="0.25">
      <c r="A28" s="44">
        <v>51</v>
      </c>
      <c r="B28" s="45">
        <v>24.3</v>
      </c>
      <c r="C28" s="45">
        <v>21.02</v>
      </c>
      <c r="D28" s="45">
        <v>3.36</v>
      </c>
      <c r="E28" s="45"/>
      <c r="F28" s="45">
        <v>0</v>
      </c>
    </row>
    <row r="29" spans="1:6" x14ac:dyDescent="0.25">
      <c r="A29" s="44">
        <v>52</v>
      </c>
      <c r="B29" s="45">
        <v>23.85</v>
      </c>
      <c r="C29" s="45">
        <v>21.44</v>
      </c>
      <c r="D29" s="45">
        <v>3.4</v>
      </c>
      <c r="E29" s="45"/>
      <c r="F29" s="45">
        <v>0</v>
      </c>
    </row>
    <row r="30" spans="1:6" x14ac:dyDescent="0.25">
      <c r="A30" s="44">
        <v>53</v>
      </c>
      <c r="B30" s="45">
        <v>23.37</v>
      </c>
      <c r="C30" s="45">
        <v>21.88</v>
      </c>
      <c r="D30" s="45">
        <v>3.44</v>
      </c>
      <c r="E30" s="45"/>
      <c r="F30" s="45">
        <v>0</v>
      </c>
    </row>
    <row r="31" spans="1:6" x14ac:dyDescent="0.25">
      <c r="A31" s="44">
        <v>54</v>
      </c>
      <c r="B31" s="45">
        <v>22.85</v>
      </c>
      <c r="C31" s="45">
        <v>22.34</v>
      </c>
      <c r="D31" s="45">
        <v>3.48</v>
      </c>
      <c r="E31" s="45"/>
      <c r="F31" s="45">
        <v>0</v>
      </c>
    </row>
    <row r="32" spans="1:6" x14ac:dyDescent="0.25">
      <c r="A32" s="44">
        <v>55</v>
      </c>
      <c r="B32" s="45">
        <v>22.31</v>
      </c>
      <c r="C32" s="45"/>
      <c r="D32" s="45">
        <v>3.51</v>
      </c>
      <c r="E32" s="45"/>
      <c r="F32" s="45">
        <v>0</v>
      </c>
    </row>
    <row r="33" spans="1:6" x14ac:dyDescent="0.25">
      <c r="A33" s="44">
        <v>56</v>
      </c>
      <c r="B33" s="45">
        <v>21.79</v>
      </c>
      <c r="C33" s="45"/>
      <c r="D33" s="45">
        <v>3.54</v>
      </c>
      <c r="E33" s="45"/>
      <c r="F33" s="45">
        <v>0</v>
      </c>
    </row>
    <row r="34" spans="1:6" x14ac:dyDescent="0.25">
      <c r="A34" s="44">
        <v>57</v>
      </c>
      <c r="B34" s="45">
        <v>21.25</v>
      </c>
      <c r="C34" s="45"/>
      <c r="D34" s="45">
        <v>3.57</v>
      </c>
      <c r="E34" s="45"/>
      <c r="F34" s="45">
        <v>0</v>
      </c>
    </row>
    <row r="35" spans="1:6" x14ac:dyDescent="0.25">
      <c r="A35" s="44">
        <v>58</v>
      </c>
      <c r="B35" s="45">
        <v>20.72</v>
      </c>
      <c r="C35" s="45"/>
      <c r="D35" s="45">
        <v>3.6</v>
      </c>
      <c r="E35" s="45"/>
      <c r="F35" s="45">
        <v>0</v>
      </c>
    </row>
    <row r="36" spans="1:6" x14ac:dyDescent="0.25">
      <c r="A36" s="44">
        <v>59</v>
      </c>
      <c r="B36" s="45">
        <v>20.170000000000002</v>
      </c>
      <c r="C36" s="45"/>
      <c r="D36" s="45">
        <v>3.63</v>
      </c>
      <c r="E36" s="45"/>
      <c r="F36" s="45">
        <v>0</v>
      </c>
    </row>
    <row r="37" spans="1:6" x14ac:dyDescent="0.25">
      <c r="A37" s="44">
        <v>60</v>
      </c>
      <c r="B37" s="45">
        <v>19.62</v>
      </c>
      <c r="C37" s="45"/>
      <c r="D37" s="45">
        <v>3.65</v>
      </c>
      <c r="E37" s="45"/>
      <c r="F37" s="45">
        <v>0</v>
      </c>
    </row>
    <row r="38" spans="1:6" x14ac:dyDescent="0.25">
      <c r="A38" s="44">
        <v>61</v>
      </c>
      <c r="B38" s="45">
        <v>19.059999999999999</v>
      </c>
      <c r="C38" s="45"/>
      <c r="D38" s="45">
        <v>3.67</v>
      </c>
      <c r="E38" s="45"/>
      <c r="F38" s="45">
        <v>0</v>
      </c>
    </row>
    <row r="39" spans="1:6" x14ac:dyDescent="0.25">
      <c r="A39" s="44">
        <v>62</v>
      </c>
      <c r="B39" s="45">
        <v>18.5</v>
      </c>
      <c r="C39" s="45"/>
      <c r="D39" s="45">
        <v>3.69</v>
      </c>
      <c r="E39" s="45"/>
      <c r="F39" s="45">
        <v>0</v>
      </c>
    </row>
    <row r="40" spans="1:6" x14ac:dyDescent="0.25">
      <c r="A40" s="44">
        <v>63</v>
      </c>
      <c r="B40" s="45">
        <v>17.940000000000001</v>
      </c>
      <c r="C40" s="45"/>
      <c r="D40" s="45">
        <v>3.71</v>
      </c>
      <c r="E40" s="45"/>
      <c r="F40" s="45">
        <v>0</v>
      </c>
    </row>
    <row r="41" spans="1:6" x14ac:dyDescent="0.25">
      <c r="A41" s="44">
        <v>64</v>
      </c>
      <c r="B41" s="45">
        <v>17.37</v>
      </c>
      <c r="C41" s="45"/>
      <c r="D41" s="45">
        <v>3.72</v>
      </c>
      <c r="E41" s="45"/>
      <c r="F41" s="45">
        <v>0</v>
      </c>
    </row>
    <row r="42" spans="1:6" x14ac:dyDescent="0.25">
      <c r="A42" s="44">
        <v>65</v>
      </c>
      <c r="B42" s="45">
        <v>16.8</v>
      </c>
      <c r="C42" s="45"/>
      <c r="D42" s="45">
        <v>3.73</v>
      </c>
      <c r="E42" s="45"/>
      <c r="F42" s="45">
        <v>0</v>
      </c>
    </row>
    <row r="43" spans="1:6" x14ac:dyDescent="0.25">
      <c r="A43" s="44">
        <v>66</v>
      </c>
      <c r="B43" s="45">
        <v>16.22</v>
      </c>
      <c r="C43" s="45"/>
      <c r="D43" s="45">
        <v>3.73</v>
      </c>
      <c r="E43" s="45"/>
      <c r="F43" s="45">
        <v>0</v>
      </c>
    </row>
    <row r="44" spans="1:6" x14ac:dyDescent="0.25">
      <c r="A44" s="44">
        <v>67</v>
      </c>
      <c r="B44" s="45">
        <v>15.64</v>
      </c>
      <c r="C44" s="45"/>
      <c r="D44" s="45">
        <v>3.74</v>
      </c>
      <c r="E44" s="45"/>
      <c r="F44" s="45">
        <v>0</v>
      </c>
    </row>
    <row r="45" spans="1:6" x14ac:dyDescent="0.25">
      <c r="A45" s="44">
        <v>68</v>
      </c>
      <c r="B45" s="45">
        <v>15.05</v>
      </c>
      <c r="C45" s="45"/>
      <c r="D45" s="45">
        <v>3.73</v>
      </c>
      <c r="E45" s="45"/>
      <c r="F45" s="45">
        <v>0</v>
      </c>
    </row>
    <row r="46" spans="1:6" x14ac:dyDescent="0.25">
      <c r="A46" s="44">
        <v>69</v>
      </c>
      <c r="B46" s="45">
        <v>14.46</v>
      </c>
      <c r="C46" s="45"/>
      <c r="D46" s="45">
        <v>3.73</v>
      </c>
      <c r="E46" s="45"/>
      <c r="F46" s="45"/>
    </row>
    <row r="47" spans="1:6" x14ac:dyDescent="0.25">
      <c r="A47" s="44">
        <v>70</v>
      </c>
      <c r="B47" s="45">
        <v>13.86</v>
      </c>
      <c r="C47" s="45"/>
      <c r="D47" s="45">
        <v>3.72</v>
      </c>
      <c r="E47" s="45"/>
      <c r="F47" s="45"/>
    </row>
    <row r="48" spans="1:6" x14ac:dyDescent="0.25">
      <c r="A48" s="44">
        <v>71</v>
      </c>
      <c r="B48" s="45">
        <v>13.26</v>
      </c>
      <c r="C48" s="45"/>
      <c r="D48" s="45">
        <v>3.71</v>
      </c>
      <c r="E48" s="45"/>
      <c r="F48" s="45"/>
    </row>
    <row r="49" spans="1:6" x14ac:dyDescent="0.25">
      <c r="A49" s="44">
        <v>72</v>
      </c>
      <c r="B49" s="45">
        <v>12.66</v>
      </c>
      <c r="C49" s="45"/>
      <c r="D49" s="45">
        <v>3.7</v>
      </c>
      <c r="E49" s="45"/>
      <c r="F49" s="45"/>
    </row>
    <row r="50" spans="1:6" x14ac:dyDescent="0.25">
      <c r="A50" s="44">
        <v>73</v>
      </c>
      <c r="B50" s="45">
        <v>12.07</v>
      </c>
      <c r="C50" s="45"/>
      <c r="D50" s="45">
        <v>3.67</v>
      </c>
      <c r="E50" s="45">
        <v>2.2000000000000002</v>
      </c>
      <c r="F50" s="45"/>
    </row>
    <row r="51" spans="1:6" x14ac:dyDescent="0.25">
      <c r="A51" s="44">
        <v>74</v>
      </c>
      <c r="B51" s="45">
        <v>11.48</v>
      </c>
      <c r="C51" s="45"/>
      <c r="D51" s="45">
        <v>3.55</v>
      </c>
      <c r="E51" s="45">
        <v>2.02</v>
      </c>
      <c r="F51" s="45"/>
    </row>
    <row r="52" spans="1:6" x14ac:dyDescent="0.25">
      <c r="A52" s="44">
        <v>75</v>
      </c>
      <c r="B52" s="45">
        <v>10.9</v>
      </c>
      <c r="C52" s="45"/>
      <c r="D52" s="45">
        <v>3.41</v>
      </c>
      <c r="E52" s="45">
        <v>1.84</v>
      </c>
      <c r="F52" s="45"/>
    </row>
    <row r="53" spans="1:6" x14ac:dyDescent="0.25">
      <c r="A53" s="44">
        <v>76</v>
      </c>
      <c r="B53" s="45">
        <v>10.34</v>
      </c>
      <c r="C53" s="45"/>
      <c r="D53" s="45">
        <v>3.36</v>
      </c>
      <c r="E53" s="45">
        <v>1.69</v>
      </c>
      <c r="F53" s="45"/>
    </row>
    <row r="54" spans="1:6" x14ac:dyDescent="0.25">
      <c r="A54" s="44">
        <v>77</v>
      </c>
      <c r="B54" s="45">
        <v>9.7899999999999991</v>
      </c>
      <c r="C54" s="45"/>
      <c r="D54" s="45">
        <v>3.3</v>
      </c>
      <c r="E54" s="45">
        <v>1.54</v>
      </c>
      <c r="F54" s="45"/>
    </row>
    <row r="55" spans="1:6" x14ac:dyDescent="0.25">
      <c r="A55" s="44">
        <v>78</v>
      </c>
      <c r="B55" s="45">
        <v>9.25</v>
      </c>
      <c r="C55" s="45"/>
      <c r="D55" s="45">
        <v>3.23</v>
      </c>
      <c r="E55" s="45">
        <v>1.4</v>
      </c>
      <c r="F55" s="45"/>
    </row>
    <row r="56" spans="1:6" x14ac:dyDescent="0.25">
      <c r="A56" s="44">
        <v>79</v>
      </c>
      <c r="B56" s="45">
        <v>8.7200000000000006</v>
      </c>
      <c r="C56" s="45"/>
      <c r="D56" s="45">
        <v>2.99</v>
      </c>
      <c r="E56" s="45">
        <v>1.26</v>
      </c>
      <c r="F56" s="45"/>
    </row>
    <row r="57" spans="1:6" x14ac:dyDescent="0.25">
      <c r="A57" s="44">
        <v>80</v>
      </c>
      <c r="B57" s="45">
        <v>8.19</v>
      </c>
      <c r="C57" s="45"/>
      <c r="D57" s="45">
        <v>2.74</v>
      </c>
      <c r="E57" s="45">
        <v>1.1200000000000001</v>
      </c>
      <c r="F57" s="45"/>
    </row>
    <row r="58" spans="1:6" x14ac:dyDescent="0.25">
      <c r="A58" s="44">
        <v>81</v>
      </c>
      <c r="B58" s="45">
        <v>7.66</v>
      </c>
      <c r="C58" s="45"/>
      <c r="D58" s="45">
        <v>2.67</v>
      </c>
      <c r="E58" s="45">
        <v>1</v>
      </c>
      <c r="F58" s="45"/>
    </row>
    <row r="59" spans="1:6" x14ac:dyDescent="0.25">
      <c r="A59" s="44">
        <v>82</v>
      </c>
      <c r="B59" s="45">
        <v>7.13</v>
      </c>
      <c r="C59" s="45"/>
      <c r="D59" s="45">
        <v>2.6</v>
      </c>
      <c r="E59" s="45">
        <v>0.89</v>
      </c>
      <c r="F59" s="45"/>
    </row>
    <row r="60" spans="1:6" x14ac:dyDescent="0.25">
      <c r="A60" s="44">
        <v>83</v>
      </c>
      <c r="B60" s="45">
        <v>6.61</v>
      </c>
      <c r="C60" s="45"/>
      <c r="D60" s="45">
        <v>2.5299999999999998</v>
      </c>
      <c r="E60" s="45">
        <v>0.79</v>
      </c>
      <c r="F60" s="45"/>
    </row>
    <row r="61" spans="1:6" x14ac:dyDescent="0.25">
      <c r="A61" s="44">
        <v>84</v>
      </c>
      <c r="B61" s="45">
        <v>6.11</v>
      </c>
      <c r="C61" s="45"/>
      <c r="D61" s="45">
        <v>2.2200000000000002</v>
      </c>
      <c r="E61" s="45">
        <v>0.67</v>
      </c>
      <c r="F61" s="45"/>
    </row>
    <row r="62" spans="1:6" x14ac:dyDescent="0.25">
      <c r="A62" s="44">
        <v>85</v>
      </c>
      <c r="B62" s="45">
        <v>5.63</v>
      </c>
      <c r="C62" s="45"/>
      <c r="D62" s="45">
        <v>1.91</v>
      </c>
      <c r="E62" s="45">
        <v>0.56999999999999995</v>
      </c>
      <c r="F62" s="45"/>
    </row>
  </sheetData>
  <sheetProtection algorithmName="SHA-512" hashValue="fIzBTbFZdTBB9NeF/ZhuZGzM6dOR90VHNGhRsH7sxPqf6NKA9wfaDxnRfTMIxXYGpcWgftXPx/RGuz3wNjvfSw==" saltValue="liw9d0ySfOc9J2VTfNhFRA==" spinCount="100000" sheet="1" objects="1" scenarios="1"/>
  <conditionalFormatting sqref="A6:A21">
    <cfRule type="expression" dxfId="543" priority="9" stopIfTrue="1">
      <formula>MOD(ROW(),2)=0</formula>
    </cfRule>
    <cfRule type="expression" dxfId="542" priority="10" stopIfTrue="1">
      <formula>MOD(ROW(),2)&lt;&gt;0</formula>
    </cfRule>
  </conditionalFormatting>
  <conditionalFormatting sqref="A26:A62">
    <cfRule type="expression" dxfId="541" priority="13" stopIfTrue="1">
      <formula>MOD(ROW(),2)=0</formula>
    </cfRule>
    <cfRule type="expression" dxfId="540" priority="14" stopIfTrue="1">
      <formula>MOD(ROW(),2)&lt;&gt;0</formula>
    </cfRule>
  </conditionalFormatting>
  <conditionalFormatting sqref="B6:F21">
    <cfRule type="expression" dxfId="539" priority="11" stopIfTrue="1">
      <formula>MOD(ROW(),2)=0</formula>
    </cfRule>
    <cfRule type="expression" dxfId="538" priority="12" stopIfTrue="1">
      <formula>MOD(ROW(),2)&lt;&gt;0</formula>
    </cfRule>
  </conditionalFormatting>
  <conditionalFormatting sqref="B26:F62">
    <cfRule type="expression" dxfId="537" priority="15" stopIfTrue="1">
      <formula>MOD(ROW(),2)=0</formula>
    </cfRule>
    <cfRule type="expression" dxfId="536" priority="16"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E0002-35DA-4BE2-8A5E-83392B07B7C3}">
  <sheetPr codeName="Sheet26"/>
  <dimension ref="A1:F62"/>
  <sheetViews>
    <sheetView showGridLines="0" workbookViewId="0">
      <selection activeCell="A6" sqref="A6"/>
    </sheetView>
  </sheetViews>
  <sheetFormatPr defaultRowHeight="12.5" x14ac:dyDescent="0.25"/>
  <cols>
    <col min="1" max="1" width="31.81640625" customWidth="1"/>
    <col min="2" max="6" width="22.81640625" customWidth="1"/>
  </cols>
  <sheetData>
    <row r="1" spans="1:6" s="1" customFormat="1" ht="20" x14ac:dyDescent="0.4">
      <c r="A1" s="2" t="s">
        <v>0</v>
      </c>
    </row>
    <row r="2" spans="1:6" s="1" customFormat="1" ht="15.5" x14ac:dyDescent="0.35">
      <c r="A2" s="30" t="s">
        <v>1</v>
      </c>
      <c r="B2" s="3" t="str">
        <f>wb_title</f>
        <v>Fire_E - Consolidated Factor Spreadsheet</v>
      </c>
    </row>
    <row r="3" spans="1:6" s="1" customFormat="1" ht="15.5" x14ac:dyDescent="0.35">
      <c r="A3" s="30" t="s">
        <v>2</v>
      </c>
      <c r="B3" s="3" t="str">
        <f>TABLE_FACTOR_TYPE_1 &amp; " - x-" &amp; TABLE_SERIES_NUMBER_1</f>
        <v>Pensioner Cash Equivalent - x-302</v>
      </c>
    </row>
    <row r="6" spans="1:6" x14ac:dyDescent="0.25">
      <c r="A6" s="41" t="s">
        <v>378</v>
      </c>
      <c r="B6" s="48" t="s">
        <v>379</v>
      </c>
      <c r="C6" s="48"/>
      <c r="D6" s="48"/>
      <c r="E6" s="48"/>
      <c r="F6" s="48"/>
    </row>
    <row r="7" spans="1:6" x14ac:dyDescent="0.25">
      <c r="A7" s="41" t="s">
        <v>380</v>
      </c>
      <c r="B7" s="48" t="s">
        <v>31</v>
      </c>
      <c r="C7" s="48"/>
      <c r="D7" s="48"/>
      <c r="E7" s="48"/>
      <c r="F7" s="48"/>
    </row>
    <row r="8" spans="1:6" x14ac:dyDescent="0.25">
      <c r="A8" s="41" t="s">
        <v>124</v>
      </c>
      <c r="B8" s="48">
        <v>1992</v>
      </c>
      <c r="C8" s="48"/>
      <c r="D8" s="48"/>
      <c r="E8" s="48"/>
      <c r="F8" s="48"/>
    </row>
    <row r="9" spans="1:6" x14ac:dyDescent="0.25">
      <c r="A9" s="41" t="s">
        <v>125</v>
      </c>
      <c r="B9" s="48" t="s">
        <v>177</v>
      </c>
      <c r="C9" s="48"/>
      <c r="D9" s="48"/>
      <c r="E9" s="48"/>
      <c r="F9" s="48"/>
    </row>
    <row r="10" spans="1:6" x14ac:dyDescent="0.25">
      <c r="A10" s="41" t="s">
        <v>6</v>
      </c>
      <c r="B10" s="48" t="s">
        <v>178</v>
      </c>
      <c r="C10" s="48"/>
      <c r="D10" s="48"/>
      <c r="E10" s="48"/>
      <c r="F10" s="48"/>
    </row>
    <row r="11" spans="1:6" x14ac:dyDescent="0.25">
      <c r="A11" s="41" t="s">
        <v>126</v>
      </c>
      <c r="B11" s="48" t="s">
        <v>145</v>
      </c>
      <c r="C11" s="48"/>
      <c r="D11" s="48"/>
      <c r="E11" s="48"/>
      <c r="F11" s="48"/>
    </row>
    <row r="12" spans="1:6" x14ac:dyDescent="0.25">
      <c r="A12" s="41" t="s">
        <v>127</v>
      </c>
      <c r="B12" s="48" t="s">
        <v>140</v>
      </c>
      <c r="C12" s="48"/>
      <c r="D12" s="48"/>
      <c r="E12" s="48"/>
      <c r="F12" s="48"/>
    </row>
    <row r="13" spans="1:6" x14ac:dyDescent="0.25">
      <c r="A13" s="41" t="s">
        <v>381</v>
      </c>
      <c r="B13" s="48" t="s">
        <v>141</v>
      </c>
      <c r="C13" s="48"/>
      <c r="D13" s="48"/>
      <c r="E13" s="48"/>
      <c r="F13" s="48"/>
    </row>
    <row r="14" spans="1:6" x14ac:dyDescent="0.25">
      <c r="A14" s="41" t="s">
        <v>129</v>
      </c>
      <c r="B14" s="48">
        <v>302</v>
      </c>
      <c r="C14" s="48"/>
      <c r="D14" s="48"/>
      <c r="E14" s="48"/>
      <c r="F14" s="48"/>
    </row>
    <row r="15" spans="1:6" x14ac:dyDescent="0.25">
      <c r="A15" s="41" t="s">
        <v>382</v>
      </c>
      <c r="B15" s="48" t="s">
        <v>181</v>
      </c>
      <c r="C15" s="48"/>
      <c r="D15" s="48"/>
      <c r="E15" s="48"/>
      <c r="F15" s="48"/>
    </row>
    <row r="16" spans="1:6" x14ac:dyDescent="0.25">
      <c r="A16" s="41" t="s">
        <v>131</v>
      </c>
      <c r="B16" s="48" t="s">
        <v>182</v>
      </c>
      <c r="C16" s="48"/>
      <c r="D16" s="48"/>
      <c r="E16" s="48"/>
      <c r="F16" s="48"/>
    </row>
    <row r="17" spans="1:6" x14ac:dyDescent="0.25">
      <c r="A17" s="42" t="s">
        <v>383</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144</v>
      </c>
      <c r="C20" s="48"/>
      <c r="D20" s="48"/>
      <c r="E20" s="48"/>
      <c r="F20" s="48"/>
    </row>
    <row r="21" spans="1:6" x14ac:dyDescent="0.25">
      <c r="A21" s="41" t="s">
        <v>384</v>
      </c>
      <c r="B21" s="48" t="s">
        <v>63</v>
      </c>
      <c r="C21" s="48"/>
      <c r="D21" s="48"/>
      <c r="E21" s="48"/>
      <c r="F21" s="48"/>
    </row>
    <row r="23" spans="1:6" x14ac:dyDescent="0.25">
      <c r="A23" s="23" t="str">
        <f>HYPERLINK("#'Factor List'!A1", "Back to Factor List")</f>
        <v>Back to Factor List</v>
      </c>
      <c r="B23" s="23" t="str">
        <f>HYPERLINK("#'Assumptions'!A1", "Assumptions")</f>
        <v>Assumptions</v>
      </c>
    </row>
    <row r="26" spans="1:6" s="58" customFormat="1" ht="39" x14ac:dyDescent="0.25">
      <c r="A26" s="57" t="s">
        <v>385</v>
      </c>
      <c r="B26" s="57" t="s">
        <v>394</v>
      </c>
      <c r="C26" s="57" t="s">
        <v>395</v>
      </c>
      <c r="D26" s="57" t="s">
        <v>396</v>
      </c>
      <c r="E26" s="57" t="s">
        <v>397</v>
      </c>
      <c r="F26" s="57" t="s">
        <v>398</v>
      </c>
    </row>
    <row r="27" spans="1:6" x14ac:dyDescent="0.25">
      <c r="A27" s="44">
        <v>50</v>
      </c>
      <c r="B27" s="45">
        <v>24.73</v>
      </c>
      <c r="C27" s="45">
        <v>20.6</v>
      </c>
      <c r="D27" s="45">
        <v>3.31</v>
      </c>
      <c r="E27" s="45"/>
      <c r="F27" s="45">
        <v>0</v>
      </c>
    </row>
    <row r="28" spans="1:6" x14ac:dyDescent="0.25">
      <c r="A28" s="44">
        <v>51</v>
      </c>
      <c r="B28" s="45">
        <v>24.3</v>
      </c>
      <c r="C28" s="45">
        <v>21.02</v>
      </c>
      <c r="D28" s="45">
        <v>3.36</v>
      </c>
      <c r="E28" s="45"/>
      <c r="F28" s="45">
        <v>0</v>
      </c>
    </row>
    <row r="29" spans="1:6" x14ac:dyDescent="0.25">
      <c r="A29" s="44">
        <v>52</v>
      </c>
      <c r="B29" s="45">
        <v>23.85</v>
      </c>
      <c r="C29" s="45">
        <v>21.44</v>
      </c>
      <c r="D29" s="45">
        <v>3.4</v>
      </c>
      <c r="E29" s="45"/>
      <c r="F29" s="45">
        <v>0</v>
      </c>
    </row>
    <row r="30" spans="1:6" x14ac:dyDescent="0.25">
      <c r="A30" s="44">
        <v>53</v>
      </c>
      <c r="B30" s="45">
        <v>23.37</v>
      </c>
      <c r="C30" s="45">
        <v>21.88</v>
      </c>
      <c r="D30" s="45">
        <v>3.44</v>
      </c>
      <c r="E30" s="45"/>
      <c r="F30" s="45">
        <v>0</v>
      </c>
    </row>
    <row r="31" spans="1:6" x14ac:dyDescent="0.25">
      <c r="A31" s="44">
        <v>54</v>
      </c>
      <c r="B31" s="45">
        <v>22.85</v>
      </c>
      <c r="C31" s="45">
        <v>22.34</v>
      </c>
      <c r="D31" s="45">
        <v>3.48</v>
      </c>
      <c r="E31" s="45"/>
      <c r="F31" s="45">
        <v>0</v>
      </c>
    </row>
    <row r="32" spans="1:6" x14ac:dyDescent="0.25">
      <c r="A32" s="44">
        <v>55</v>
      </c>
      <c r="B32" s="45">
        <v>22.31</v>
      </c>
      <c r="C32" s="45"/>
      <c r="D32" s="45">
        <v>3.51</v>
      </c>
      <c r="E32" s="45"/>
      <c r="F32" s="45">
        <v>0</v>
      </c>
    </row>
    <row r="33" spans="1:6" x14ac:dyDescent="0.25">
      <c r="A33" s="44">
        <v>56</v>
      </c>
      <c r="B33" s="45">
        <v>21.79</v>
      </c>
      <c r="C33" s="45"/>
      <c r="D33" s="45">
        <v>3.54</v>
      </c>
      <c r="E33" s="45"/>
      <c r="F33" s="45">
        <v>0</v>
      </c>
    </row>
    <row r="34" spans="1:6" x14ac:dyDescent="0.25">
      <c r="A34" s="44">
        <v>57</v>
      </c>
      <c r="B34" s="45">
        <v>21.25</v>
      </c>
      <c r="C34" s="45"/>
      <c r="D34" s="45">
        <v>3.57</v>
      </c>
      <c r="E34" s="45"/>
      <c r="F34" s="45">
        <v>0</v>
      </c>
    </row>
    <row r="35" spans="1:6" x14ac:dyDescent="0.25">
      <c r="A35" s="44">
        <v>58</v>
      </c>
      <c r="B35" s="45">
        <v>20.72</v>
      </c>
      <c r="C35" s="45"/>
      <c r="D35" s="45">
        <v>3.6</v>
      </c>
      <c r="E35" s="45"/>
      <c r="F35" s="45">
        <v>0</v>
      </c>
    </row>
    <row r="36" spans="1:6" x14ac:dyDescent="0.25">
      <c r="A36" s="44">
        <v>59</v>
      </c>
      <c r="B36" s="45">
        <v>20.170000000000002</v>
      </c>
      <c r="C36" s="45"/>
      <c r="D36" s="45">
        <v>3.63</v>
      </c>
      <c r="E36" s="45"/>
      <c r="F36" s="45">
        <v>0</v>
      </c>
    </row>
    <row r="37" spans="1:6" x14ac:dyDescent="0.25">
      <c r="A37" s="44">
        <v>60</v>
      </c>
      <c r="B37" s="45">
        <v>19.62</v>
      </c>
      <c r="C37" s="45"/>
      <c r="D37" s="45">
        <v>3.65</v>
      </c>
      <c r="E37" s="45"/>
      <c r="F37" s="45">
        <v>0</v>
      </c>
    </row>
    <row r="38" spans="1:6" x14ac:dyDescent="0.25">
      <c r="A38" s="44">
        <v>61</v>
      </c>
      <c r="B38" s="45">
        <v>19.059999999999999</v>
      </c>
      <c r="C38" s="45"/>
      <c r="D38" s="45">
        <v>3.67</v>
      </c>
      <c r="E38" s="45"/>
      <c r="F38" s="45">
        <v>0</v>
      </c>
    </row>
    <row r="39" spans="1:6" x14ac:dyDescent="0.25">
      <c r="A39" s="44">
        <v>62</v>
      </c>
      <c r="B39" s="45">
        <v>18.5</v>
      </c>
      <c r="C39" s="45"/>
      <c r="D39" s="45">
        <v>3.69</v>
      </c>
      <c r="E39" s="45"/>
      <c r="F39" s="45">
        <v>0</v>
      </c>
    </row>
    <row r="40" spans="1:6" x14ac:dyDescent="0.25">
      <c r="A40" s="44">
        <v>63</v>
      </c>
      <c r="B40" s="45">
        <v>17.940000000000001</v>
      </c>
      <c r="C40" s="45"/>
      <c r="D40" s="45">
        <v>3.71</v>
      </c>
      <c r="E40" s="45"/>
      <c r="F40" s="45">
        <v>0</v>
      </c>
    </row>
    <row r="41" spans="1:6" x14ac:dyDescent="0.25">
      <c r="A41" s="44">
        <v>64</v>
      </c>
      <c r="B41" s="45">
        <v>17.37</v>
      </c>
      <c r="C41" s="45"/>
      <c r="D41" s="45">
        <v>3.72</v>
      </c>
      <c r="E41" s="45"/>
      <c r="F41" s="45">
        <v>0</v>
      </c>
    </row>
    <row r="42" spans="1:6" x14ac:dyDescent="0.25">
      <c r="A42" s="44">
        <v>65</v>
      </c>
      <c r="B42" s="45">
        <v>16.8</v>
      </c>
      <c r="C42" s="45"/>
      <c r="D42" s="45">
        <v>3.73</v>
      </c>
      <c r="E42" s="45"/>
      <c r="F42" s="45">
        <v>0</v>
      </c>
    </row>
    <row r="43" spans="1:6" x14ac:dyDescent="0.25">
      <c r="A43" s="44">
        <v>66</v>
      </c>
      <c r="B43" s="45">
        <v>16.22</v>
      </c>
      <c r="C43" s="45"/>
      <c r="D43" s="45">
        <v>3.73</v>
      </c>
      <c r="E43" s="45"/>
      <c r="F43" s="45">
        <v>0</v>
      </c>
    </row>
    <row r="44" spans="1:6" x14ac:dyDescent="0.25">
      <c r="A44" s="44">
        <v>67</v>
      </c>
      <c r="B44" s="45">
        <v>15.64</v>
      </c>
      <c r="C44" s="45"/>
      <c r="D44" s="45">
        <v>3.74</v>
      </c>
      <c r="E44" s="45"/>
      <c r="F44" s="45">
        <v>0</v>
      </c>
    </row>
    <row r="45" spans="1:6" x14ac:dyDescent="0.25">
      <c r="A45" s="44">
        <v>68</v>
      </c>
      <c r="B45" s="45">
        <v>15.05</v>
      </c>
      <c r="C45" s="45"/>
      <c r="D45" s="45">
        <v>3.73</v>
      </c>
      <c r="E45" s="45"/>
      <c r="F45" s="45">
        <v>0</v>
      </c>
    </row>
    <row r="46" spans="1:6" x14ac:dyDescent="0.25">
      <c r="A46" s="44">
        <v>69</v>
      </c>
      <c r="B46" s="45">
        <v>14.46</v>
      </c>
      <c r="C46" s="45"/>
      <c r="D46" s="45">
        <v>3.73</v>
      </c>
      <c r="E46" s="45"/>
      <c r="F46" s="45"/>
    </row>
    <row r="47" spans="1:6" x14ac:dyDescent="0.25">
      <c r="A47" s="44">
        <v>70</v>
      </c>
      <c r="B47" s="45">
        <v>13.86</v>
      </c>
      <c r="C47" s="45"/>
      <c r="D47" s="45">
        <v>3.72</v>
      </c>
      <c r="E47" s="45"/>
      <c r="F47" s="45"/>
    </row>
    <row r="48" spans="1:6" x14ac:dyDescent="0.25">
      <c r="A48" s="44">
        <v>71</v>
      </c>
      <c r="B48" s="45">
        <v>13.26</v>
      </c>
      <c r="C48" s="45"/>
      <c r="D48" s="45">
        <v>3.71</v>
      </c>
      <c r="E48" s="45"/>
      <c r="F48" s="45"/>
    </row>
    <row r="49" spans="1:6" x14ac:dyDescent="0.25">
      <c r="A49" s="44">
        <v>72</v>
      </c>
      <c r="B49" s="45">
        <v>12.66</v>
      </c>
      <c r="C49" s="45"/>
      <c r="D49" s="45">
        <v>3.7</v>
      </c>
      <c r="E49" s="45"/>
      <c r="F49" s="45"/>
    </row>
    <row r="50" spans="1:6" x14ac:dyDescent="0.25">
      <c r="A50" s="44">
        <v>73</v>
      </c>
      <c r="B50" s="45">
        <v>12.07</v>
      </c>
      <c r="C50" s="45"/>
      <c r="D50" s="45">
        <v>3.67</v>
      </c>
      <c r="E50" s="45">
        <v>1.71</v>
      </c>
      <c r="F50" s="45"/>
    </row>
    <row r="51" spans="1:6" x14ac:dyDescent="0.25">
      <c r="A51" s="44">
        <v>74</v>
      </c>
      <c r="B51" s="45">
        <v>11.48</v>
      </c>
      <c r="C51" s="45"/>
      <c r="D51" s="45">
        <v>3.55</v>
      </c>
      <c r="E51" s="45">
        <v>1.56</v>
      </c>
      <c r="F51" s="45"/>
    </row>
    <row r="52" spans="1:6" x14ac:dyDescent="0.25">
      <c r="A52" s="44">
        <v>75</v>
      </c>
      <c r="B52" s="45">
        <v>10.9</v>
      </c>
      <c r="C52" s="45"/>
      <c r="D52" s="45">
        <v>3.41</v>
      </c>
      <c r="E52" s="45">
        <v>1.42</v>
      </c>
      <c r="F52" s="45"/>
    </row>
    <row r="53" spans="1:6" x14ac:dyDescent="0.25">
      <c r="A53" s="44">
        <v>76</v>
      </c>
      <c r="B53" s="45">
        <v>10.34</v>
      </c>
      <c r="C53" s="45"/>
      <c r="D53" s="45">
        <v>3.36</v>
      </c>
      <c r="E53" s="45">
        <v>1.29</v>
      </c>
      <c r="F53" s="45"/>
    </row>
    <row r="54" spans="1:6" x14ac:dyDescent="0.25">
      <c r="A54" s="44">
        <v>77</v>
      </c>
      <c r="B54" s="45">
        <v>9.7899999999999991</v>
      </c>
      <c r="C54" s="45"/>
      <c r="D54" s="45">
        <v>3.3</v>
      </c>
      <c r="E54" s="45">
        <v>1.17</v>
      </c>
      <c r="F54" s="45"/>
    </row>
    <row r="55" spans="1:6" x14ac:dyDescent="0.25">
      <c r="A55" s="44">
        <v>78</v>
      </c>
      <c r="B55" s="45">
        <v>9.25</v>
      </c>
      <c r="C55" s="45"/>
      <c r="D55" s="45">
        <v>3.23</v>
      </c>
      <c r="E55" s="45">
        <v>1.05</v>
      </c>
      <c r="F55" s="45"/>
    </row>
    <row r="56" spans="1:6" x14ac:dyDescent="0.25">
      <c r="A56" s="44">
        <v>79</v>
      </c>
      <c r="B56" s="45">
        <v>8.7200000000000006</v>
      </c>
      <c r="C56" s="45"/>
      <c r="D56" s="45">
        <v>2.99</v>
      </c>
      <c r="E56" s="45">
        <v>0.95</v>
      </c>
      <c r="F56" s="45"/>
    </row>
    <row r="57" spans="1:6" x14ac:dyDescent="0.25">
      <c r="A57" s="44">
        <v>80</v>
      </c>
      <c r="B57" s="45">
        <v>8.19</v>
      </c>
      <c r="C57" s="45"/>
      <c r="D57" s="45">
        <v>2.74</v>
      </c>
      <c r="E57" s="45">
        <v>0.84</v>
      </c>
      <c r="F57" s="45"/>
    </row>
    <row r="58" spans="1:6" x14ac:dyDescent="0.25">
      <c r="A58" s="44">
        <v>81</v>
      </c>
      <c r="B58" s="45">
        <v>7.66</v>
      </c>
      <c r="C58" s="45"/>
      <c r="D58" s="45">
        <v>2.67</v>
      </c>
      <c r="E58" s="45">
        <v>0.75</v>
      </c>
      <c r="F58" s="45"/>
    </row>
    <row r="59" spans="1:6" x14ac:dyDescent="0.25">
      <c r="A59" s="44">
        <v>82</v>
      </c>
      <c r="B59" s="45">
        <v>7.13</v>
      </c>
      <c r="C59" s="45"/>
      <c r="D59" s="45">
        <v>2.6</v>
      </c>
      <c r="E59" s="45">
        <v>0.66</v>
      </c>
      <c r="F59" s="45"/>
    </row>
    <row r="60" spans="1:6" x14ac:dyDescent="0.25">
      <c r="A60" s="44">
        <v>83</v>
      </c>
      <c r="B60" s="45">
        <v>6.61</v>
      </c>
      <c r="C60" s="45"/>
      <c r="D60" s="45">
        <v>2.5299999999999998</v>
      </c>
      <c r="E60" s="45">
        <v>0.56999999999999995</v>
      </c>
      <c r="F60" s="45"/>
    </row>
    <row r="61" spans="1:6" x14ac:dyDescent="0.25">
      <c r="A61" s="44">
        <v>84</v>
      </c>
      <c r="B61" s="45">
        <v>6.11</v>
      </c>
      <c r="C61" s="45"/>
      <c r="D61" s="45">
        <v>2.2200000000000002</v>
      </c>
      <c r="E61" s="45">
        <v>0.5</v>
      </c>
      <c r="F61" s="45"/>
    </row>
    <row r="62" spans="1:6" x14ac:dyDescent="0.25">
      <c r="A62" s="44">
        <v>85</v>
      </c>
      <c r="B62" s="45">
        <v>5.63</v>
      </c>
      <c r="C62" s="45"/>
      <c r="D62" s="45">
        <v>1.91</v>
      </c>
      <c r="E62" s="45">
        <v>0.43</v>
      </c>
      <c r="F62" s="45"/>
    </row>
  </sheetData>
  <sheetProtection algorithmName="SHA-512" hashValue="Wgmnt2rpJMzyWMFkGRjBOQYESSxrtm3NKH7gsCt4hXrx5gMco1Y4bMwuCjCwPPunRrz+7wkiJj/GhSEm+Twc8w==" saltValue="j7JP5pacHtoLAik4TwD6bA==" spinCount="100000" sheet="1" objects="1" scenarios="1"/>
  <conditionalFormatting sqref="A6:A21">
    <cfRule type="expression" dxfId="535" priority="9" stopIfTrue="1">
      <formula>MOD(ROW(),2)=0</formula>
    </cfRule>
    <cfRule type="expression" dxfId="534" priority="10" stopIfTrue="1">
      <formula>MOD(ROW(),2)&lt;&gt;0</formula>
    </cfRule>
  </conditionalFormatting>
  <conditionalFormatting sqref="A26:A62">
    <cfRule type="expression" dxfId="533" priority="13" stopIfTrue="1">
      <formula>MOD(ROW(),2)=0</formula>
    </cfRule>
    <cfRule type="expression" dxfId="532" priority="14" stopIfTrue="1">
      <formula>MOD(ROW(),2)&lt;&gt;0</formula>
    </cfRule>
  </conditionalFormatting>
  <conditionalFormatting sqref="B6:F21">
    <cfRule type="expression" dxfId="531" priority="11" stopIfTrue="1">
      <formula>MOD(ROW(),2)=0</formula>
    </cfRule>
    <cfRule type="expression" dxfId="530" priority="12" stopIfTrue="1">
      <formula>MOD(ROW(),2)&lt;&gt;0</formula>
    </cfRule>
  </conditionalFormatting>
  <conditionalFormatting sqref="B26:F62">
    <cfRule type="expression" dxfId="529" priority="15" stopIfTrue="1">
      <formula>MOD(ROW(),2)=0</formula>
    </cfRule>
    <cfRule type="expression" dxfId="528" priority="16"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F675-4DC1-47B0-ADE9-9D0EB409BCF1}">
  <sheetPr codeName="Sheet27"/>
  <dimension ref="A1:E92"/>
  <sheetViews>
    <sheetView showGridLines="0" topLeftCell="A2"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Pensioner Cash Equivalent - x-303</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1992</v>
      </c>
      <c r="C8" s="48"/>
      <c r="D8" s="48"/>
      <c r="E8" s="48"/>
    </row>
    <row r="9" spans="1:5" x14ac:dyDescent="0.25">
      <c r="A9" s="41" t="s">
        <v>125</v>
      </c>
      <c r="B9" s="48" t="s">
        <v>177</v>
      </c>
      <c r="C9" s="48"/>
      <c r="D9" s="48"/>
      <c r="E9" s="48"/>
    </row>
    <row r="10" spans="1:5" x14ac:dyDescent="0.25">
      <c r="A10" s="41" t="s">
        <v>6</v>
      </c>
      <c r="B10" s="48" t="s">
        <v>183</v>
      </c>
      <c r="C10" s="48"/>
      <c r="D10" s="48"/>
      <c r="E10" s="48"/>
    </row>
    <row r="11" spans="1:5" x14ac:dyDescent="0.25">
      <c r="A11" s="41" t="s">
        <v>126</v>
      </c>
      <c r="B11" s="48" t="s">
        <v>139</v>
      </c>
      <c r="C11" s="48"/>
      <c r="D11" s="48"/>
      <c r="E11" s="48"/>
    </row>
    <row r="12" spans="1:5" x14ac:dyDescent="0.25">
      <c r="A12" s="41" t="s">
        <v>127</v>
      </c>
      <c r="B12" s="48" t="s">
        <v>140</v>
      </c>
      <c r="C12" s="48"/>
      <c r="D12" s="48"/>
      <c r="E12" s="48"/>
    </row>
    <row r="13" spans="1:5" x14ac:dyDescent="0.25">
      <c r="A13" s="41" t="s">
        <v>381</v>
      </c>
      <c r="B13" s="48" t="s">
        <v>141</v>
      </c>
      <c r="C13" s="48"/>
      <c r="D13" s="48"/>
      <c r="E13" s="48"/>
    </row>
    <row r="14" spans="1:5" x14ac:dyDescent="0.25">
      <c r="A14" s="41" t="s">
        <v>129</v>
      </c>
      <c r="B14" s="48">
        <v>303</v>
      </c>
      <c r="C14" s="48"/>
      <c r="D14" s="48"/>
      <c r="E14" s="48"/>
    </row>
    <row r="15" spans="1:5" x14ac:dyDescent="0.25">
      <c r="A15" s="41" t="s">
        <v>382</v>
      </c>
      <c r="B15" s="48" t="s">
        <v>184</v>
      </c>
      <c r="C15" s="48"/>
      <c r="D15" s="48"/>
      <c r="E15" s="48"/>
    </row>
    <row r="16" spans="1:5" x14ac:dyDescent="0.25">
      <c r="A16" s="41" t="s">
        <v>131</v>
      </c>
      <c r="B16" s="48" t="s">
        <v>185</v>
      </c>
      <c r="C16" s="48"/>
      <c r="D16" s="48"/>
      <c r="E16" s="48"/>
    </row>
    <row r="17" spans="1:5" x14ac:dyDescent="0.25">
      <c r="A17" s="42" t="s">
        <v>383</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384</v>
      </c>
      <c r="B21" s="48" t="s">
        <v>63</v>
      </c>
      <c r="C21" s="48"/>
      <c r="D21" s="48"/>
      <c r="E21" s="48"/>
    </row>
    <row r="23" spans="1:5" x14ac:dyDescent="0.25">
      <c r="A23" s="23" t="str">
        <f>HYPERLINK("#'Factor List'!A1", "Back to Factor List")</f>
        <v>Back to Factor List</v>
      </c>
      <c r="B23" s="23" t="str">
        <f>HYPERLINK("#'Assumptions'!A1", "Assumptions")</f>
        <v>Assumptions</v>
      </c>
    </row>
    <row r="26" spans="1:5" s="58" customFormat="1" ht="39" x14ac:dyDescent="0.25">
      <c r="A26" s="57" t="s">
        <v>385</v>
      </c>
      <c r="B26" s="57" t="s">
        <v>399</v>
      </c>
      <c r="C26" s="57" t="s">
        <v>400</v>
      </c>
      <c r="D26" s="57" t="s">
        <v>401</v>
      </c>
      <c r="E26" s="57" t="s">
        <v>398</v>
      </c>
    </row>
    <row r="27" spans="1:5" x14ac:dyDescent="0.25">
      <c r="A27" s="44">
        <v>20</v>
      </c>
      <c r="B27" s="45">
        <v>36.54</v>
      </c>
      <c r="C27" s="45">
        <v>2.04</v>
      </c>
      <c r="D27" s="45"/>
      <c r="E27" s="45">
        <v>0</v>
      </c>
    </row>
    <row r="28" spans="1:5" x14ac:dyDescent="0.25">
      <c r="A28" s="44">
        <v>21</v>
      </c>
      <c r="B28" s="45">
        <v>36.25</v>
      </c>
      <c r="C28" s="45">
        <v>2.08</v>
      </c>
      <c r="D28" s="45"/>
      <c r="E28" s="45">
        <v>0</v>
      </c>
    </row>
    <row r="29" spans="1:5" x14ac:dyDescent="0.25">
      <c r="A29" s="44">
        <v>22</v>
      </c>
      <c r="B29" s="45">
        <v>35.96</v>
      </c>
      <c r="C29" s="45">
        <v>2.11</v>
      </c>
      <c r="D29" s="45"/>
      <c r="E29" s="45">
        <v>0</v>
      </c>
    </row>
    <row r="30" spans="1:5" x14ac:dyDescent="0.25">
      <c r="A30" s="44">
        <v>23</v>
      </c>
      <c r="B30" s="45">
        <v>35.659999999999997</v>
      </c>
      <c r="C30" s="45">
        <v>2.15</v>
      </c>
      <c r="D30" s="45"/>
      <c r="E30" s="45">
        <v>0</v>
      </c>
    </row>
    <row r="31" spans="1:5" x14ac:dyDescent="0.25">
      <c r="A31" s="44">
        <v>24</v>
      </c>
      <c r="B31" s="45">
        <v>35.35</v>
      </c>
      <c r="C31" s="45">
        <v>2.19</v>
      </c>
      <c r="D31" s="45"/>
      <c r="E31" s="45">
        <v>0</v>
      </c>
    </row>
    <row r="32" spans="1:5" x14ac:dyDescent="0.25">
      <c r="A32" s="44">
        <v>25</v>
      </c>
      <c r="B32" s="45">
        <v>35.04</v>
      </c>
      <c r="C32" s="45">
        <v>2.23</v>
      </c>
      <c r="D32" s="45"/>
      <c r="E32" s="45">
        <v>0</v>
      </c>
    </row>
    <row r="33" spans="1:5" x14ac:dyDescent="0.25">
      <c r="A33" s="44">
        <v>26</v>
      </c>
      <c r="B33" s="45">
        <v>34.72</v>
      </c>
      <c r="C33" s="45">
        <v>2.2599999999999998</v>
      </c>
      <c r="D33" s="45"/>
      <c r="E33" s="45">
        <v>0</v>
      </c>
    </row>
    <row r="34" spans="1:5" x14ac:dyDescent="0.25">
      <c r="A34" s="44">
        <v>27</v>
      </c>
      <c r="B34" s="45">
        <v>34.39</v>
      </c>
      <c r="C34" s="45">
        <v>2.2999999999999998</v>
      </c>
      <c r="D34" s="45"/>
      <c r="E34" s="45">
        <v>0</v>
      </c>
    </row>
    <row r="35" spans="1:5" x14ac:dyDescent="0.25">
      <c r="A35" s="44">
        <v>28</v>
      </c>
      <c r="B35" s="45">
        <v>34.06</v>
      </c>
      <c r="C35" s="45">
        <v>2.34</v>
      </c>
      <c r="D35" s="45"/>
      <c r="E35" s="45">
        <v>0</v>
      </c>
    </row>
    <row r="36" spans="1:5" x14ac:dyDescent="0.25">
      <c r="A36" s="44">
        <v>29</v>
      </c>
      <c r="B36" s="45">
        <v>33.72</v>
      </c>
      <c r="C36" s="45">
        <v>2.38</v>
      </c>
      <c r="D36" s="45"/>
      <c r="E36" s="45">
        <v>0</v>
      </c>
    </row>
    <row r="37" spans="1:5" x14ac:dyDescent="0.25">
      <c r="A37" s="44">
        <v>30</v>
      </c>
      <c r="B37" s="45">
        <v>33.380000000000003</v>
      </c>
      <c r="C37" s="45">
        <v>2.42</v>
      </c>
      <c r="D37" s="45"/>
      <c r="E37" s="45">
        <v>0</v>
      </c>
    </row>
    <row r="38" spans="1:5" x14ac:dyDescent="0.25">
      <c r="A38" s="44">
        <v>31</v>
      </c>
      <c r="B38" s="45">
        <v>33.020000000000003</v>
      </c>
      <c r="C38" s="45">
        <v>2.4700000000000002</v>
      </c>
      <c r="D38" s="45"/>
      <c r="E38" s="45">
        <v>0</v>
      </c>
    </row>
    <row r="39" spans="1:5" x14ac:dyDescent="0.25">
      <c r="A39" s="44">
        <v>32</v>
      </c>
      <c r="B39" s="45">
        <v>32.659999999999997</v>
      </c>
      <c r="C39" s="45">
        <v>2.5099999999999998</v>
      </c>
      <c r="D39" s="45"/>
      <c r="E39" s="45">
        <v>0</v>
      </c>
    </row>
    <row r="40" spans="1:5" x14ac:dyDescent="0.25">
      <c r="A40" s="44">
        <v>33</v>
      </c>
      <c r="B40" s="45">
        <v>32.29</v>
      </c>
      <c r="C40" s="45">
        <v>2.5499999999999998</v>
      </c>
      <c r="D40" s="45"/>
      <c r="E40" s="45">
        <v>0</v>
      </c>
    </row>
    <row r="41" spans="1:5" x14ac:dyDescent="0.25">
      <c r="A41" s="44">
        <v>34</v>
      </c>
      <c r="B41" s="45">
        <v>31.91</v>
      </c>
      <c r="C41" s="45">
        <v>2.6</v>
      </c>
      <c r="D41" s="45"/>
      <c r="E41" s="45">
        <v>0</v>
      </c>
    </row>
    <row r="42" spans="1:5" x14ac:dyDescent="0.25">
      <c r="A42" s="44">
        <v>35</v>
      </c>
      <c r="B42" s="45">
        <v>31.53</v>
      </c>
      <c r="C42" s="45">
        <v>2.64</v>
      </c>
      <c r="D42" s="45"/>
      <c r="E42" s="45">
        <v>0</v>
      </c>
    </row>
    <row r="43" spans="1:5" x14ac:dyDescent="0.25">
      <c r="A43" s="44">
        <v>36</v>
      </c>
      <c r="B43" s="45">
        <v>31.14</v>
      </c>
      <c r="C43" s="45">
        <v>2.68</v>
      </c>
      <c r="D43" s="45"/>
      <c r="E43" s="45">
        <v>0</v>
      </c>
    </row>
    <row r="44" spans="1:5" x14ac:dyDescent="0.25">
      <c r="A44" s="44">
        <v>37</v>
      </c>
      <c r="B44" s="45">
        <v>30.74</v>
      </c>
      <c r="C44" s="45">
        <v>2.73</v>
      </c>
      <c r="D44" s="45"/>
      <c r="E44" s="45">
        <v>0</v>
      </c>
    </row>
    <row r="45" spans="1:5" x14ac:dyDescent="0.25">
      <c r="A45" s="44">
        <v>38</v>
      </c>
      <c r="B45" s="45">
        <v>30.33</v>
      </c>
      <c r="C45" s="45">
        <v>2.78</v>
      </c>
      <c r="D45" s="45"/>
      <c r="E45" s="45">
        <v>0</v>
      </c>
    </row>
    <row r="46" spans="1:5" x14ac:dyDescent="0.25">
      <c r="A46" s="44">
        <v>39</v>
      </c>
      <c r="B46" s="45">
        <v>29.92</v>
      </c>
      <c r="C46" s="45">
        <v>2.82</v>
      </c>
      <c r="D46" s="45"/>
      <c r="E46" s="45">
        <v>0</v>
      </c>
    </row>
    <row r="47" spans="1:5" x14ac:dyDescent="0.25">
      <c r="A47" s="44">
        <v>40</v>
      </c>
      <c r="B47" s="45">
        <v>29.5</v>
      </c>
      <c r="C47" s="45">
        <v>2.87</v>
      </c>
      <c r="D47" s="45"/>
      <c r="E47" s="45">
        <v>0</v>
      </c>
    </row>
    <row r="48" spans="1:5" x14ac:dyDescent="0.25">
      <c r="A48" s="44">
        <v>41</v>
      </c>
      <c r="B48" s="45">
        <v>29.07</v>
      </c>
      <c r="C48" s="45">
        <v>2.91</v>
      </c>
      <c r="D48" s="45"/>
      <c r="E48" s="45">
        <v>0</v>
      </c>
    </row>
    <row r="49" spans="1:5" x14ac:dyDescent="0.25">
      <c r="A49" s="44">
        <v>42</v>
      </c>
      <c r="B49" s="45">
        <v>28.63</v>
      </c>
      <c r="C49" s="45">
        <v>2.96</v>
      </c>
      <c r="D49" s="45"/>
      <c r="E49" s="45">
        <v>0</v>
      </c>
    </row>
    <row r="50" spans="1:5" x14ac:dyDescent="0.25">
      <c r="A50" s="44">
        <v>43</v>
      </c>
      <c r="B50" s="45">
        <v>28.19</v>
      </c>
      <c r="C50" s="45">
        <v>3.01</v>
      </c>
      <c r="D50" s="45"/>
      <c r="E50" s="45">
        <v>0</v>
      </c>
    </row>
    <row r="51" spans="1:5" x14ac:dyDescent="0.25">
      <c r="A51" s="44">
        <v>44</v>
      </c>
      <c r="B51" s="45">
        <v>27.74</v>
      </c>
      <c r="C51" s="45">
        <v>3.05</v>
      </c>
      <c r="D51" s="45"/>
      <c r="E51" s="45">
        <v>0</v>
      </c>
    </row>
    <row r="52" spans="1:5" x14ac:dyDescent="0.25">
      <c r="A52" s="44">
        <v>45</v>
      </c>
      <c r="B52" s="45">
        <v>27.28</v>
      </c>
      <c r="C52" s="45">
        <v>3.1</v>
      </c>
      <c r="D52" s="45"/>
      <c r="E52" s="45">
        <v>0</v>
      </c>
    </row>
    <row r="53" spans="1:5" x14ac:dyDescent="0.25">
      <c r="A53" s="44">
        <v>46</v>
      </c>
      <c r="B53" s="45">
        <v>26.81</v>
      </c>
      <c r="C53" s="45">
        <v>3.14</v>
      </c>
      <c r="D53" s="45"/>
      <c r="E53" s="45">
        <v>0</v>
      </c>
    </row>
    <row r="54" spans="1:5" x14ac:dyDescent="0.25">
      <c r="A54" s="44">
        <v>47</v>
      </c>
      <c r="B54" s="45">
        <v>26.34</v>
      </c>
      <c r="C54" s="45">
        <v>3.19</v>
      </c>
      <c r="D54" s="45"/>
      <c r="E54" s="45">
        <v>0</v>
      </c>
    </row>
    <row r="55" spans="1:5" x14ac:dyDescent="0.25">
      <c r="A55" s="44">
        <v>48</v>
      </c>
      <c r="B55" s="45">
        <v>25.86</v>
      </c>
      <c r="C55" s="45">
        <v>3.23</v>
      </c>
      <c r="D55" s="45"/>
      <c r="E55" s="45">
        <v>0</v>
      </c>
    </row>
    <row r="56" spans="1:5" x14ac:dyDescent="0.25">
      <c r="A56" s="44">
        <v>49</v>
      </c>
      <c r="B56" s="45">
        <v>25.37</v>
      </c>
      <c r="C56" s="45">
        <v>3.27</v>
      </c>
      <c r="D56" s="45"/>
      <c r="E56" s="45">
        <v>0</v>
      </c>
    </row>
    <row r="57" spans="1:5" x14ac:dyDescent="0.25">
      <c r="A57" s="44">
        <v>50</v>
      </c>
      <c r="B57" s="45">
        <v>24.88</v>
      </c>
      <c r="C57" s="45">
        <v>3.31</v>
      </c>
      <c r="D57" s="45"/>
      <c r="E57" s="45">
        <v>0</v>
      </c>
    </row>
    <row r="58" spans="1:5" x14ac:dyDescent="0.25">
      <c r="A58" s="44">
        <v>51</v>
      </c>
      <c r="B58" s="45">
        <v>24.38</v>
      </c>
      <c r="C58" s="45">
        <v>3.36</v>
      </c>
      <c r="D58" s="45"/>
      <c r="E58" s="45">
        <v>0</v>
      </c>
    </row>
    <row r="59" spans="1:5" x14ac:dyDescent="0.25">
      <c r="A59" s="44">
        <v>52</v>
      </c>
      <c r="B59" s="45">
        <v>23.87</v>
      </c>
      <c r="C59" s="45">
        <v>3.4</v>
      </c>
      <c r="D59" s="45"/>
      <c r="E59" s="45">
        <v>0</v>
      </c>
    </row>
    <row r="60" spans="1:5" x14ac:dyDescent="0.25">
      <c r="A60" s="44">
        <v>53</v>
      </c>
      <c r="B60" s="45">
        <v>23.35</v>
      </c>
      <c r="C60" s="45">
        <v>3.44</v>
      </c>
      <c r="D60" s="45"/>
      <c r="E60" s="45">
        <v>0</v>
      </c>
    </row>
    <row r="61" spans="1:5" x14ac:dyDescent="0.25">
      <c r="A61" s="44">
        <v>54</v>
      </c>
      <c r="B61" s="45">
        <v>22.83</v>
      </c>
      <c r="C61" s="45">
        <v>3.48</v>
      </c>
      <c r="D61" s="45"/>
      <c r="E61" s="45">
        <v>0</v>
      </c>
    </row>
    <row r="62" spans="1:5" x14ac:dyDescent="0.25">
      <c r="A62" s="44">
        <v>55</v>
      </c>
      <c r="B62" s="45">
        <v>22.31</v>
      </c>
      <c r="C62" s="45">
        <v>3.51</v>
      </c>
      <c r="D62" s="45"/>
      <c r="E62" s="45">
        <v>0</v>
      </c>
    </row>
    <row r="63" spans="1:5" x14ac:dyDescent="0.25">
      <c r="A63" s="44">
        <v>56</v>
      </c>
      <c r="B63" s="45">
        <v>21.79</v>
      </c>
      <c r="C63" s="45">
        <v>3.54</v>
      </c>
      <c r="D63" s="45"/>
      <c r="E63" s="45">
        <v>0</v>
      </c>
    </row>
    <row r="64" spans="1:5" x14ac:dyDescent="0.25">
      <c r="A64" s="44">
        <v>57</v>
      </c>
      <c r="B64" s="45">
        <v>21.25</v>
      </c>
      <c r="C64" s="45">
        <v>3.57</v>
      </c>
      <c r="D64" s="45"/>
      <c r="E64" s="45">
        <v>0</v>
      </c>
    </row>
    <row r="65" spans="1:5" x14ac:dyDescent="0.25">
      <c r="A65" s="44">
        <v>58</v>
      </c>
      <c r="B65" s="45">
        <v>20.72</v>
      </c>
      <c r="C65" s="45">
        <v>3.6</v>
      </c>
      <c r="D65" s="45"/>
      <c r="E65" s="45">
        <v>0</v>
      </c>
    </row>
    <row r="66" spans="1:5" x14ac:dyDescent="0.25">
      <c r="A66" s="44">
        <v>59</v>
      </c>
      <c r="B66" s="45">
        <v>20.170000000000002</v>
      </c>
      <c r="C66" s="45">
        <v>3.63</v>
      </c>
      <c r="D66" s="45"/>
      <c r="E66" s="45">
        <v>0</v>
      </c>
    </row>
    <row r="67" spans="1:5" x14ac:dyDescent="0.25">
      <c r="A67" s="44">
        <v>60</v>
      </c>
      <c r="B67" s="45">
        <v>19.62</v>
      </c>
      <c r="C67" s="45">
        <v>3.65</v>
      </c>
      <c r="D67" s="45"/>
      <c r="E67" s="45">
        <v>0</v>
      </c>
    </row>
    <row r="68" spans="1:5" x14ac:dyDescent="0.25">
      <c r="A68" s="44">
        <v>61</v>
      </c>
      <c r="B68" s="45">
        <v>19.059999999999999</v>
      </c>
      <c r="C68" s="45">
        <v>3.67</v>
      </c>
      <c r="D68" s="45"/>
      <c r="E68" s="45">
        <v>0</v>
      </c>
    </row>
    <row r="69" spans="1:5" x14ac:dyDescent="0.25">
      <c r="A69" s="44">
        <v>62</v>
      </c>
      <c r="B69" s="45">
        <v>18.5</v>
      </c>
      <c r="C69" s="45">
        <v>3.69</v>
      </c>
      <c r="D69" s="45"/>
      <c r="E69" s="45">
        <v>0</v>
      </c>
    </row>
    <row r="70" spans="1:5" x14ac:dyDescent="0.25">
      <c r="A70" s="44">
        <v>63</v>
      </c>
      <c r="B70" s="45">
        <v>17.940000000000001</v>
      </c>
      <c r="C70" s="45">
        <v>3.71</v>
      </c>
      <c r="D70" s="45"/>
      <c r="E70" s="45">
        <v>0</v>
      </c>
    </row>
    <row r="71" spans="1:5" x14ac:dyDescent="0.25">
      <c r="A71" s="44">
        <v>64</v>
      </c>
      <c r="B71" s="45">
        <v>17.37</v>
      </c>
      <c r="C71" s="45">
        <v>3.72</v>
      </c>
      <c r="D71" s="45"/>
      <c r="E71" s="45">
        <v>0</v>
      </c>
    </row>
    <row r="72" spans="1:5" x14ac:dyDescent="0.25">
      <c r="A72" s="44">
        <v>65</v>
      </c>
      <c r="B72" s="45">
        <v>16.8</v>
      </c>
      <c r="C72" s="45">
        <v>3.73</v>
      </c>
      <c r="D72" s="45"/>
      <c r="E72" s="45">
        <v>0</v>
      </c>
    </row>
    <row r="73" spans="1:5" x14ac:dyDescent="0.25">
      <c r="A73" s="44">
        <v>66</v>
      </c>
      <c r="B73" s="45">
        <v>16.22</v>
      </c>
      <c r="C73" s="45">
        <v>3.73</v>
      </c>
      <c r="D73" s="45"/>
      <c r="E73" s="45">
        <v>0</v>
      </c>
    </row>
    <row r="74" spans="1:5" x14ac:dyDescent="0.25">
      <c r="A74" s="44">
        <v>67</v>
      </c>
      <c r="B74" s="45">
        <v>15.64</v>
      </c>
      <c r="C74" s="45">
        <v>3.74</v>
      </c>
      <c r="D74" s="45"/>
      <c r="E74" s="45">
        <v>0</v>
      </c>
    </row>
    <row r="75" spans="1:5" x14ac:dyDescent="0.25">
      <c r="A75" s="44">
        <v>68</v>
      </c>
      <c r="B75" s="45">
        <v>15.05</v>
      </c>
      <c r="C75" s="45">
        <v>3.73</v>
      </c>
      <c r="D75" s="45"/>
      <c r="E75" s="45">
        <v>0</v>
      </c>
    </row>
    <row r="76" spans="1:5" x14ac:dyDescent="0.25">
      <c r="A76" s="44">
        <v>69</v>
      </c>
      <c r="B76" s="45">
        <v>14.46</v>
      </c>
      <c r="C76" s="45">
        <v>3.73</v>
      </c>
      <c r="D76" s="45"/>
      <c r="E76" s="45"/>
    </row>
    <row r="77" spans="1:5" x14ac:dyDescent="0.25">
      <c r="A77" s="44">
        <v>70</v>
      </c>
      <c r="B77" s="45">
        <v>13.86</v>
      </c>
      <c r="C77" s="45">
        <v>3.72</v>
      </c>
      <c r="D77" s="45"/>
      <c r="E77" s="45"/>
    </row>
    <row r="78" spans="1:5" x14ac:dyDescent="0.25">
      <c r="A78" s="44">
        <v>71</v>
      </c>
      <c r="B78" s="45">
        <v>13.26</v>
      </c>
      <c r="C78" s="45">
        <v>3.71</v>
      </c>
      <c r="D78" s="45"/>
      <c r="E78" s="45"/>
    </row>
    <row r="79" spans="1:5" x14ac:dyDescent="0.25">
      <c r="A79" s="44">
        <v>72</v>
      </c>
      <c r="B79" s="45">
        <v>12.66</v>
      </c>
      <c r="C79" s="45">
        <v>3.7</v>
      </c>
      <c r="D79" s="45"/>
      <c r="E79" s="45"/>
    </row>
    <row r="80" spans="1:5" x14ac:dyDescent="0.25">
      <c r="A80" s="44">
        <v>73</v>
      </c>
      <c r="B80" s="45">
        <v>12.07</v>
      </c>
      <c r="C80" s="45">
        <v>3.67</v>
      </c>
      <c r="D80" s="45">
        <v>2.2000000000000002</v>
      </c>
      <c r="E80" s="45"/>
    </row>
    <row r="81" spans="1:5" x14ac:dyDescent="0.25">
      <c r="A81" s="44">
        <v>74</v>
      </c>
      <c r="B81" s="45">
        <v>11.48</v>
      </c>
      <c r="C81" s="45">
        <v>3.55</v>
      </c>
      <c r="D81" s="45">
        <v>2.02</v>
      </c>
      <c r="E81" s="45"/>
    </row>
    <row r="82" spans="1:5" x14ac:dyDescent="0.25">
      <c r="A82" s="44">
        <v>75</v>
      </c>
      <c r="B82" s="45">
        <v>10.9</v>
      </c>
      <c r="C82" s="45">
        <v>3.41</v>
      </c>
      <c r="D82" s="45">
        <v>1.84</v>
      </c>
      <c r="E82" s="45"/>
    </row>
    <row r="83" spans="1:5" x14ac:dyDescent="0.25">
      <c r="A83" s="44">
        <v>76</v>
      </c>
      <c r="B83" s="45">
        <v>10.34</v>
      </c>
      <c r="C83" s="45">
        <v>3.36</v>
      </c>
      <c r="D83" s="45">
        <v>1.69</v>
      </c>
      <c r="E83" s="45"/>
    </row>
    <row r="84" spans="1:5" x14ac:dyDescent="0.25">
      <c r="A84" s="44">
        <v>77</v>
      </c>
      <c r="B84" s="45">
        <v>9.7899999999999991</v>
      </c>
      <c r="C84" s="45">
        <v>3.3</v>
      </c>
      <c r="D84" s="45">
        <v>1.54</v>
      </c>
      <c r="E84" s="45"/>
    </row>
    <row r="85" spans="1:5" x14ac:dyDescent="0.25">
      <c r="A85" s="44">
        <v>78</v>
      </c>
      <c r="B85" s="45">
        <v>9.25</v>
      </c>
      <c r="C85" s="45">
        <v>3.23</v>
      </c>
      <c r="D85" s="45">
        <v>1.4</v>
      </c>
      <c r="E85" s="45"/>
    </row>
    <row r="86" spans="1:5" x14ac:dyDescent="0.25">
      <c r="A86" s="44">
        <v>79</v>
      </c>
      <c r="B86" s="45">
        <v>8.7200000000000006</v>
      </c>
      <c r="C86" s="45">
        <v>2.99</v>
      </c>
      <c r="D86" s="45">
        <v>1.26</v>
      </c>
      <c r="E86" s="45"/>
    </row>
    <row r="87" spans="1:5" x14ac:dyDescent="0.25">
      <c r="A87" s="44">
        <v>80</v>
      </c>
      <c r="B87" s="45">
        <v>8.19</v>
      </c>
      <c r="C87" s="45">
        <v>2.74</v>
      </c>
      <c r="D87" s="45">
        <v>1.1200000000000001</v>
      </c>
      <c r="E87" s="45"/>
    </row>
    <row r="88" spans="1:5" x14ac:dyDescent="0.25">
      <c r="A88" s="44">
        <v>81</v>
      </c>
      <c r="B88" s="45">
        <v>7.66</v>
      </c>
      <c r="C88" s="45">
        <v>2.67</v>
      </c>
      <c r="D88" s="45">
        <v>1</v>
      </c>
      <c r="E88" s="45"/>
    </row>
    <row r="89" spans="1:5" x14ac:dyDescent="0.25">
      <c r="A89" s="44">
        <v>82</v>
      </c>
      <c r="B89" s="45">
        <v>7.13</v>
      </c>
      <c r="C89" s="45">
        <v>2.6</v>
      </c>
      <c r="D89" s="45">
        <v>0.89</v>
      </c>
      <c r="E89" s="45"/>
    </row>
    <row r="90" spans="1:5" x14ac:dyDescent="0.25">
      <c r="A90" s="44">
        <v>83</v>
      </c>
      <c r="B90" s="45">
        <v>6.61</v>
      </c>
      <c r="C90" s="45">
        <v>2.5299999999999998</v>
      </c>
      <c r="D90" s="45">
        <v>0.79</v>
      </c>
      <c r="E90" s="45"/>
    </row>
    <row r="91" spans="1:5" x14ac:dyDescent="0.25">
      <c r="A91" s="44">
        <v>84</v>
      </c>
      <c r="B91" s="45">
        <v>6.11</v>
      </c>
      <c r="C91" s="45">
        <v>2.2200000000000002</v>
      </c>
      <c r="D91" s="45">
        <v>0.67</v>
      </c>
      <c r="E91" s="45"/>
    </row>
    <row r="92" spans="1:5" x14ac:dyDescent="0.25">
      <c r="A92" s="44">
        <v>85</v>
      </c>
      <c r="B92" s="45">
        <v>5.63</v>
      </c>
      <c r="C92" s="45">
        <v>1.91</v>
      </c>
      <c r="D92" s="45">
        <v>0.56999999999999995</v>
      </c>
      <c r="E92" s="45"/>
    </row>
  </sheetData>
  <sheetProtection algorithmName="SHA-512" hashValue="cE7nYY8Ac+Qlu9xXKn4PUJd6qxJKSu1Wx/hWXHTiAM56ueYZtrAkKn8AxIHSPnh220W4mytqVvc9wEAAbaUxaA==" saltValue="Qy177trVKXqybKmX/XD1Cg==" spinCount="100000" sheet="1" objects="1" scenarios="1"/>
  <conditionalFormatting sqref="A6:A21">
    <cfRule type="expression" dxfId="527" priority="9" stopIfTrue="1">
      <formula>MOD(ROW(),2)=0</formula>
    </cfRule>
    <cfRule type="expression" dxfId="526" priority="10" stopIfTrue="1">
      <formula>MOD(ROW(),2)&lt;&gt;0</formula>
    </cfRule>
  </conditionalFormatting>
  <conditionalFormatting sqref="A26:A92">
    <cfRule type="expression" dxfId="525" priority="13" stopIfTrue="1">
      <formula>MOD(ROW(),2)=0</formula>
    </cfRule>
    <cfRule type="expression" dxfId="524" priority="14" stopIfTrue="1">
      <formula>MOD(ROW(),2)&lt;&gt;0</formula>
    </cfRule>
  </conditionalFormatting>
  <conditionalFormatting sqref="B6:E21">
    <cfRule type="expression" dxfId="523" priority="11" stopIfTrue="1">
      <formula>MOD(ROW(),2)=0</formula>
    </cfRule>
    <cfRule type="expression" dxfId="522" priority="12" stopIfTrue="1">
      <formula>MOD(ROW(),2)&lt;&gt;0</formula>
    </cfRule>
  </conditionalFormatting>
  <conditionalFormatting sqref="B26:E92">
    <cfRule type="expression" dxfId="521" priority="15" stopIfTrue="1">
      <formula>MOD(ROW(),2)=0</formula>
    </cfRule>
    <cfRule type="expression" dxfId="520" priority="16"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591B5-ED14-401B-A12D-666DADBC18D1}">
  <sheetPr codeName="Sheet28"/>
  <dimension ref="A1:E92"/>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Pensioner Cash Equivalent - x-304</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1992</v>
      </c>
      <c r="C8" s="48"/>
      <c r="D8" s="48"/>
      <c r="E8" s="48"/>
    </row>
    <row r="9" spans="1:5" x14ac:dyDescent="0.25">
      <c r="A9" s="41" t="s">
        <v>125</v>
      </c>
      <c r="B9" s="48" t="s">
        <v>177</v>
      </c>
      <c r="C9" s="48"/>
      <c r="D9" s="48"/>
      <c r="E9" s="48"/>
    </row>
    <row r="10" spans="1:5" x14ac:dyDescent="0.25">
      <c r="A10" s="41" t="s">
        <v>6</v>
      </c>
      <c r="B10" s="48" t="s">
        <v>183</v>
      </c>
      <c r="C10" s="48"/>
      <c r="D10" s="48"/>
      <c r="E10" s="48"/>
    </row>
    <row r="11" spans="1:5" x14ac:dyDescent="0.25">
      <c r="A11" s="41" t="s">
        <v>126</v>
      </c>
      <c r="B11" s="48" t="s">
        <v>145</v>
      </c>
      <c r="C11" s="48"/>
      <c r="D11" s="48"/>
      <c r="E11" s="48"/>
    </row>
    <row r="12" spans="1:5" x14ac:dyDescent="0.25">
      <c r="A12" s="41" t="s">
        <v>127</v>
      </c>
      <c r="B12" s="48" t="s">
        <v>140</v>
      </c>
      <c r="C12" s="48"/>
      <c r="D12" s="48"/>
      <c r="E12" s="48"/>
    </row>
    <row r="13" spans="1:5" x14ac:dyDescent="0.25">
      <c r="A13" s="41" t="s">
        <v>381</v>
      </c>
      <c r="B13" s="48" t="s">
        <v>141</v>
      </c>
      <c r="C13" s="48"/>
      <c r="D13" s="48"/>
      <c r="E13" s="48"/>
    </row>
    <row r="14" spans="1:5" x14ac:dyDescent="0.25">
      <c r="A14" s="41" t="s">
        <v>129</v>
      </c>
      <c r="B14" s="48">
        <v>304</v>
      </c>
      <c r="C14" s="48"/>
      <c r="D14" s="48"/>
      <c r="E14" s="48"/>
    </row>
    <row r="15" spans="1:5" x14ac:dyDescent="0.25">
      <c r="A15" s="41" t="s">
        <v>382</v>
      </c>
      <c r="B15" s="48" t="s">
        <v>186</v>
      </c>
      <c r="C15" s="48"/>
      <c r="D15" s="48"/>
      <c r="E15" s="48"/>
    </row>
    <row r="16" spans="1:5" x14ac:dyDescent="0.25">
      <c r="A16" s="41" t="s">
        <v>131</v>
      </c>
      <c r="B16" s="48" t="s">
        <v>187</v>
      </c>
      <c r="C16" s="48"/>
      <c r="D16" s="48"/>
      <c r="E16" s="48"/>
    </row>
    <row r="17" spans="1:5" x14ac:dyDescent="0.25">
      <c r="A17" s="42" t="s">
        <v>383</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384</v>
      </c>
      <c r="B21" s="48" t="s">
        <v>63</v>
      </c>
      <c r="C21" s="48"/>
      <c r="D21" s="48"/>
      <c r="E21" s="48"/>
    </row>
    <row r="23" spans="1:5" x14ac:dyDescent="0.25">
      <c r="A23" s="23" t="str">
        <f>HYPERLINK("#'Factor List'!A1", "Back to Factor List")</f>
        <v>Back to Factor List</v>
      </c>
      <c r="B23" s="23" t="str">
        <f>HYPERLINK("#'Assumptions'!A1", "Assumptions")</f>
        <v>Assumptions</v>
      </c>
    </row>
    <row r="26" spans="1:5" s="58" customFormat="1" ht="39" x14ac:dyDescent="0.25">
      <c r="A26" s="57" t="s">
        <v>385</v>
      </c>
      <c r="B26" s="57" t="s">
        <v>399</v>
      </c>
      <c r="C26" s="57" t="s">
        <v>400</v>
      </c>
      <c r="D26" s="57" t="s">
        <v>401</v>
      </c>
      <c r="E26" s="57" t="s">
        <v>398</v>
      </c>
    </row>
    <row r="27" spans="1:5" x14ac:dyDescent="0.25">
      <c r="A27" s="44">
        <v>20</v>
      </c>
      <c r="B27" s="45">
        <v>36.54</v>
      </c>
      <c r="C27" s="45">
        <v>2.04</v>
      </c>
      <c r="D27" s="45"/>
      <c r="E27" s="45">
        <v>0</v>
      </c>
    </row>
    <row r="28" spans="1:5" x14ac:dyDescent="0.25">
      <c r="A28" s="44">
        <v>21</v>
      </c>
      <c r="B28" s="45">
        <v>36.25</v>
      </c>
      <c r="C28" s="45">
        <v>2.08</v>
      </c>
      <c r="D28" s="45"/>
      <c r="E28" s="45">
        <v>0</v>
      </c>
    </row>
    <row r="29" spans="1:5" x14ac:dyDescent="0.25">
      <c r="A29" s="44">
        <v>22</v>
      </c>
      <c r="B29" s="45">
        <v>35.96</v>
      </c>
      <c r="C29" s="45">
        <v>2.11</v>
      </c>
      <c r="D29" s="45"/>
      <c r="E29" s="45">
        <v>0</v>
      </c>
    </row>
    <row r="30" spans="1:5" x14ac:dyDescent="0.25">
      <c r="A30" s="44">
        <v>23</v>
      </c>
      <c r="B30" s="45">
        <v>35.659999999999997</v>
      </c>
      <c r="C30" s="45">
        <v>2.15</v>
      </c>
      <c r="D30" s="45"/>
      <c r="E30" s="45">
        <v>0</v>
      </c>
    </row>
    <row r="31" spans="1:5" x14ac:dyDescent="0.25">
      <c r="A31" s="44">
        <v>24</v>
      </c>
      <c r="B31" s="45">
        <v>35.35</v>
      </c>
      <c r="C31" s="45">
        <v>2.19</v>
      </c>
      <c r="D31" s="45"/>
      <c r="E31" s="45">
        <v>0</v>
      </c>
    </row>
    <row r="32" spans="1:5" x14ac:dyDescent="0.25">
      <c r="A32" s="44">
        <v>25</v>
      </c>
      <c r="B32" s="45">
        <v>35.04</v>
      </c>
      <c r="C32" s="45">
        <v>2.23</v>
      </c>
      <c r="D32" s="45"/>
      <c r="E32" s="45">
        <v>0</v>
      </c>
    </row>
    <row r="33" spans="1:5" x14ac:dyDescent="0.25">
      <c r="A33" s="44">
        <v>26</v>
      </c>
      <c r="B33" s="45">
        <v>34.72</v>
      </c>
      <c r="C33" s="45">
        <v>2.2599999999999998</v>
      </c>
      <c r="D33" s="45"/>
      <c r="E33" s="45">
        <v>0</v>
      </c>
    </row>
    <row r="34" spans="1:5" x14ac:dyDescent="0.25">
      <c r="A34" s="44">
        <v>27</v>
      </c>
      <c r="B34" s="45">
        <v>34.39</v>
      </c>
      <c r="C34" s="45">
        <v>2.2999999999999998</v>
      </c>
      <c r="D34" s="45"/>
      <c r="E34" s="45">
        <v>0</v>
      </c>
    </row>
    <row r="35" spans="1:5" x14ac:dyDescent="0.25">
      <c r="A35" s="44">
        <v>28</v>
      </c>
      <c r="B35" s="45">
        <v>34.06</v>
      </c>
      <c r="C35" s="45">
        <v>2.34</v>
      </c>
      <c r="D35" s="45"/>
      <c r="E35" s="45">
        <v>0</v>
      </c>
    </row>
    <row r="36" spans="1:5" x14ac:dyDescent="0.25">
      <c r="A36" s="44">
        <v>29</v>
      </c>
      <c r="B36" s="45">
        <v>33.72</v>
      </c>
      <c r="C36" s="45">
        <v>2.38</v>
      </c>
      <c r="D36" s="45"/>
      <c r="E36" s="45">
        <v>0</v>
      </c>
    </row>
    <row r="37" spans="1:5" x14ac:dyDescent="0.25">
      <c r="A37" s="44">
        <v>30</v>
      </c>
      <c r="B37" s="45">
        <v>33.380000000000003</v>
      </c>
      <c r="C37" s="45">
        <v>2.42</v>
      </c>
      <c r="D37" s="45"/>
      <c r="E37" s="45">
        <v>0</v>
      </c>
    </row>
    <row r="38" spans="1:5" x14ac:dyDescent="0.25">
      <c r="A38" s="44">
        <v>31</v>
      </c>
      <c r="B38" s="45">
        <v>33.020000000000003</v>
      </c>
      <c r="C38" s="45">
        <v>2.4700000000000002</v>
      </c>
      <c r="D38" s="45"/>
      <c r="E38" s="45">
        <v>0</v>
      </c>
    </row>
    <row r="39" spans="1:5" x14ac:dyDescent="0.25">
      <c r="A39" s="44">
        <v>32</v>
      </c>
      <c r="B39" s="45">
        <v>32.659999999999997</v>
      </c>
      <c r="C39" s="45">
        <v>2.5099999999999998</v>
      </c>
      <c r="D39" s="45"/>
      <c r="E39" s="45">
        <v>0</v>
      </c>
    </row>
    <row r="40" spans="1:5" x14ac:dyDescent="0.25">
      <c r="A40" s="44">
        <v>33</v>
      </c>
      <c r="B40" s="45">
        <v>32.29</v>
      </c>
      <c r="C40" s="45">
        <v>2.5499999999999998</v>
      </c>
      <c r="D40" s="45"/>
      <c r="E40" s="45">
        <v>0</v>
      </c>
    </row>
    <row r="41" spans="1:5" x14ac:dyDescent="0.25">
      <c r="A41" s="44">
        <v>34</v>
      </c>
      <c r="B41" s="45">
        <v>31.91</v>
      </c>
      <c r="C41" s="45">
        <v>2.6</v>
      </c>
      <c r="D41" s="45"/>
      <c r="E41" s="45">
        <v>0</v>
      </c>
    </row>
    <row r="42" spans="1:5" x14ac:dyDescent="0.25">
      <c r="A42" s="44">
        <v>35</v>
      </c>
      <c r="B42" s="45">
        <v>31.53</v>
      </c>
      <c r="C42" s="45">
        <v>2.64</v>
      </c>
      <c r="D42" s="45"/>
      <c r="E42" s="45">
        <v>0</v>
      </c>
    </row>
    <row r="43" spans="1:5" x14ac:dyDescent="0.25">
      <c r="A43" s="44">
        <v>36</v>
      </c>
      <c r="B43" s="45">
        <v>31.14</v>
      </c>
      <c r="C43" s="45">
        <v>2.68</v>
      </c>
      <c r="D43" s="45"/>
      <c r="E43" s="45">
        <v>0</v>
      </c>
    </row>
    <row r="44" spans="1:5" x14ac:dyDescent="0.25">
      <c r="A44" s="44">
        <v>37</v>
      </c>
      <c r="B44" s="45">
        <v>30.74</v>
      </c>
      <c r="C44" s="45">
        <v>2.73</v>
      </c>
      <c r="D44" s="45"/>
      <c r="E44" s="45">
        <v>0</v>
      </c>
    </row>
    <row r="45" spans="1:5" x14ac:dyDescent="0.25">
      <c r="A45" s="44">
        <v>38</v>
      </c>
      <c r="B45" s="45">
        <v>30.33</v>
      </c>
      <c r="C45" s="45">
        <v>2.78</v>
      </c>
      <c r="D45" s="45"/>
      <c r="E45" s="45">
        <v>0</v>
      </c>
    </row>
    <row r="46" spans="1:5" x14ac:dyDescent="0.25">
      <c r="A46" s="44">
        <v>39</v>
      </c>
      <c r="B46" s="45">
        <v>29.92</v>
      </c>
      <c r="C46" s="45">
        <v>2.82</v>
      </c>
      <c r="D46" s="45"/>
      <c r="E46" s="45">
        <v>0</v>
      </c>
    </row>
    <row r="47" spans="1:5" x14ac:dyDescent="0.25">
      <c r="A47" s="44">
        <v>40</v>
      </c>
      <c r="B47" s="45">
        <v>29.5</v>
      </c>
      <c r="C47" s="45">
        <v>2.87</v>
      </c>
      <c r="D47" s="45"/>
      <c r="E47" s="45">
        <v>0</v>
      </c>
    </row>
    <row r="48" spans="1:5" x14ac:dyDescent="0.25">
      <c r="A48" s="44">
        <v>41</v>
      </c>
      <c r="B48" s="45">
        <v>29.07</v>
      </c>
      <c r="C48" s="45">
        <v>2.91</v>
      </c>
      <c r="D48" s="45"/>
      <c r="E48" s="45">
        <v>0</v>
      </c>
    </row>
    <row r="49" spans="1:5" x14ac:dyDescent="0.25">
      <c r="A49" s="44">
        <v>42</v>
      </c>
      <c r="B49" s="45">
        <v>28.63</v>
      </c>
      <c r="C49" s="45">
        <v>2.96</v>
      </c>
      <c r="D49" s="45"/>
      <c r="E49" s="45">
        <v>0</v>
      </c>
    </row>
    <row r="50" spans="1:5" x14ac:dyDescent="0.25">
      <c r="A50" s="44">
        <v>43</v>
      </c>
      <c r="B50" s="45">
        <v>28.19</v>
      </c>
      <c r="C50" s="45">
        <v>3.01</v>
      </c>
      <c r="D50" s="45"/>
      <c r="E50" s="45">
        <v>0</v>
      </c>
    </row>
    <row r="51" spans="1:5" x14ac:dyDescent="0.25">
      <c r="A51" s="44">
        <v>44</v>
      </c>
      <c r="B51" s="45">
        <v>27.74</v>
      </c>
      <c r="C51" s="45">
        <v>3.05</v>
      </c>
      <c r="D51" s="45"/>
      <c r="E51" s="45">
        <v>0</v>
      </c>
    </row>
    <row r="52" spans="1:5" x14ac:dyDescent="0.25">
      <c r="A52" s="44">
        <v>45</v>
      </c>
      <c r="B52" s="45">
        <v>27.28</v>
      </c>
      <c r="C52" s="45">
        <v>3.1</v>
      </c>
      <c r="D52" s="45"/>
      <c r="E52" s="45">
        <v>0</v>
      </c>
    </row>
    <row r="53" spans="1:5" x14ac:dyDescent="0.25">
      <c r="A53" s="44">
        <v>46</v>
      </c>
      <c r="B53" s="45">
        <v>26.81</v>
      </c>
      <c r="C53" s="45">
        <v>3.14</v>
      </c>
      <c r="D53" s="45"/>
      <c r="E53" s="45">
        <v>0</v>
      </c>
    </row>
    <row r="54" spans="1:5" x14ac:dyDescent="0.25">
      <c r="A54" s="44">
        <v>47</v>
      </c>
      <c r="B54" s="45">
        <v>26.34</v>
      </c>
      <c r="C54" s="45">
        <v>3.19</v>
      </c>
      <c r="D54" s="45"/>
      <c r="E54" s="45">
        <v>0</v>
      </c>
    </row>
    <row r="55" spans="1:5" x14ac:dyDescent="0.25">
      <c r="A55" s="44">
        <v>48</v>
      </c>
      <c r="B55" s="45">
        <v>25.86</v>
      </c>
      <c r="C55" s="45">
        <v>3.23</v>
      </c>
      <c r="D55" s="45"/>
      <c r="E55" s="45">
        <v>0</v>
      </c>
    </row>
    <row r="56" spans="1:5" x14ac:dyDescent="0.25">
      <c r="A56" s="44">
        <v>49</v>
      </c>
      <c r="B56" s="45">
        <v>25.37</v>
      </c>
      <c r="C56" s="45">
        <v>3.27</v>
      </c>
      <c r="D56" s="45"/>
      <c r="E56" s="45">
        <v>0</v>
      </c>
    </row>
    <row r="57" spans="1:5" x14ac:dyDescent="0.25">
      <c r="A57" s="44">
        <v>50</v>
      </c>
      <c r="B57" s="45">
        <v>24.88</v>
      </c>
      <c r="C57" s="45">
        <v>3.31</v>
      </c>
      <c r="D57" s="45"/>
      <c r="E57" s="45">
        <v>0</v>
      </c>
    </row>
    <row r="58" spans="1:5" x14ac:dyDescent="0.25">
      <c r="A58" s="44">
        <v>51</v>
      </c>
      <c r="B58" s="45">
        <v>24.38</v>
      </c>
      <c r="C58" s="45">
        <v>3.36</v>
      </c>
      <c r="D58" s="45"/>
      <c r="E58" s="45">
        <v>0</v>
      </c>
    </row>
    <row r="59" spans="1:5" x14ac:dyDescent="0.25">
      <c r="A59" s="44">
        <v>52</v>
      </c>
      <c r="B59" s="45">
        <v>23.87</v>
      </c>
      <c r="C59" s="45">
        <v>3.4</v>
      </c>
      <c r="D59" s="45"/>
      <c r="E59" s="45">
        <v>0</v>
      </c>
    </row>
    <row r="60" spans="1:5" x14ac:dyDescent="0.25">
      <c r="A60" s="44">
        <v>53</v>
      </c>
      <c r="B60" s="45">
        <v>23.35</v>
      </c>
      <c r="C60" s="45">
        <v>3.44</v>
      </c>
      <c r="D60" s="45"/>
      <c r="E60" s="45">
        <v>0</v>
      </c>
    </row>
    <row r="61" spans="1:5" x14ac:dyDescent="0.25">
      <c r="A61" s="44">
        <v>54</v>
      </c>
      <c r="B61" s="45">
        <v>22.83</v>
      </c>
      <c r="C61" s="45">
        <v>3.48</v>
      </c>
      <c r="D61" s="45"/>
      <c r="E61" s="45">
        <v>0</v>
      </c>
    </row>
    <row r="62" spans="1:5" x14ac:dyDescent="0.25">
      <c r="A62" s="44">
        <v>55</v>
      </c>
      <c r="B62" s="45">
        <v>22.31</v>
      </c>
      <c r="C62" s="45">
        <v>3.51</v>
      </c>
      <c r="D62" s="45"/>
      <c r="E62" s="45">
        <v>0</v>
      </c>
    </row>
    <row r="63" spans="1:5" x14ac:dyDescent="0.25">
      <c r="A63" s="44">
        <v>56</v>
      </c>
      <c r="B63" s="45">
        <v>21.79</v>
      </c>
      <c r="C63" s="45">
        <v>3.54</v>
      </c>
      <c r="D63" s="45"/>
      <c r="E63" s="45">
        <v>0</v>
      </c>
    </row>
    <row r="64" spans="1:5" x14ac:dyDescent="0.25">
      <c r="A64" s="44">
        <v>57</v>
      </c>
      <c r="B64" s="45">
        <v>21.25</v>
      </c>
      <c r="C64" s="45">
        <v>3.57</v>
      </c>
      <c r="D64" s="45"/>
      <c r="E64" s="45">
        <v>0</v>
      </c>
    </row>
    <row r="65" spans="1:5" x14ac:dyDescent="0.25">
      <c r="A65" s="44">
        <v>58</v>
      </c>
      <c r="B65" s="45">
        <v>20.72</v>
      </c>
      <c r="C65" s="45">
        <v>3.6</v>
      </c>
      <c r="D65" s="45"/>
      <c r="E65" s="45">
        <v>0</v>
      </c>
    </row>
    <row r="66" spans="1:5" x14ac:dyDescent="0.25">
      <c r="A66" s="44">
        <v>59</v>
      </c>
      <c r="B66" s="45">
        <v>20.170000000000002</v>
      </c>
      <c r="C66" s="45">
        <v>3.63</v>
      </c>
      <c r="D66" s="45"/>
      <c r="E66" s="45">
        <v>0</v>
      </c>
    </row>
    <row r="67" spans="1:5" x14ac:dyDescent="0.25">
      <c r="A67" s="44">
        <v>60</v>
      </c>
      <c r="B67" s="45">
        <v>19.62</v>
      </c>
      <c r="C67" s="45">
        <v>3.65</v>
      </c>
      <c r="D67" s="45"/>
      <c r="E67" s="45">
        <v>0</v>
      </c>
    </row>
    <row r="68" spans="1:5" x14ac:dyDescent="0.25">
      <c r="A68" s="44">
        <v>61</v>
      </c>
      <c r="B68" s="45">
        <v>19.059999999999999</v>
      </c>
      <c r="C68" s="45">
        <v>3.67</v>
      </c>
      <c r="D68" s="45"/>
      <c r="E68" s="45">
        <v>0</v>
      </c>
    </row>
    <row r="69" spans="1:5" x14ac:dyDescent="0.25">
      <c r="A69" s="44">
        <v>62</v>
      </c>
      <c r="B69" s="45">
        <v>18.5</v>
      </c>
      <c r="C69" s="45">
        <v>3.69</v>
      </c>
      <c r="D69" s="45"/>
      <c r="E69" s="45">
        <v>0</v>
      </c>
    </row>
    <row r="70" spans="1:5" x14ac:dyDescent="0.25">
      <c r="A70" s="44">
        <v>63</v>
      </c>
      <c r="B70" s="45">
        <v>17.940000000000001</v>
      </c>
      <c r="C70" s="45">
        <v>3.71</v>
      </c>
      <c r="D70" s="45"/>
      <c r="E70" s="45">
        <v>0</v>
      </c>
    </row>
    <row r="71" spans="1:5" x14ac:dyDescent="0.25">
      <c r="A71" s="44">
        <v>64</v>
      </c>
      <c r="B71" s="45">
        <v>17.37</v>
      </c>
      <c r="C71" s="45">
        <v>3.72</v>
      </c>
      <c r="D71" s="45"/>
      <c r="E71" s="45">
        <v>0</v>
      </c>
    </row>
    <row r="72" spans="1:5" x14ac:dyDescent="0.25">
      <c r="A72" s="44">
        <v>65</v>
      </c>
      <c r="B72" s="45">
        <v>16.8</v>
      </c>
      <c r="C72" s="45">
        <v>3.73</v>
      </c>
      <c r="D72" s="45"/>
      <c r="E72" s="45">
        <v>0</v>
      </c>
    </row>
    <row r="73" spans="1:5" x14ac:dyDescent="0.25">
      <c r="A73" s="44">
        <v>66</v>
      </c>
      <c r="B73" s="45">
        <v>16.22</v>
      </c>
      <c r="C73" s="45">
        <v>3.73</v>
      </c>
      <c r="D73" s="45"/>
      <c r="E73" s="45">
        <v>0</v>
      </c>
    </row>
    <row r="74" spans="1:5" x14ac:dyDescent="0.25">
      <c r="A74" s="44">
        <v>67</v>
      </c>
      <c r="B74" s="45">
        <v>15.64</v>
      </c>
      <c r="C74" s="45">
        <v>3.74</v>
      </c>
      <c r="D74" s="45"/>
      <c r="E74" s="45">
        <v>0</v>
      </c>
    </row>
    <row r="75" spans="1:5" x14ac:dyDescent="0.25">
      <c r="A75" s="44">
        <v>68</v>
      </c>
      <c r="B75" s="45">
        <v>15.05</v>
      </c>
      <c r="C75" s="45">
        <v>3.73</v>
      </c>
      <c r="D75" s="45"/>
      <c r="E75" s="45">
        <v>0</v>
      </c>
    </row>
    <row r="76" spans="1:5" x14ac:dyDescent="0.25">
      <c r="A76" s="44">
        <v>69</v>
      </c>
      <c r="B76" s="45">
        <v>14.46</v>
      </c>
      <c r="C76" s="45">
        <v>3.73</v>
      </c>
      <c r="D76" s="45"/>
      <c r="E76" s="45"/>
    </row>
    <row r="77" spans="1:5" x14ac:dyDescent="0.25">
      <c r="A77" s="44">
        <v>70</v>
      </c>
      <c r="B77" s="45">
        <v>13.86</v>
      </c>
      <c r="C77" s="45">
        <v>3.72</v>
      </c>
      <c r="D77" s="45"/>
      <c r="E77" s="45"/>
    </row>
    <row r="78" spans="1:5" x14ac:dyDescent="0.25">
      <c r="A78" s="44">
        <v>71</v>
      </c>
      <c r="B78" s="45">
        <v>13.26</v>
      </c>
      <c r="C78" s="45">
        <v>3.71</v>
      </c>
      <c r="D78" s="45"/>
      <c r="E78" s="45"/>
    </row>
    <row r="79" spans="1:5" x14ac:dyDescent="0.25">
      <c r="A79" s="44">
        <v>72</v>
      </c>
      <c r="B79" s="45">
        <v>12.66</v>
      </c>
      <c r="C79" s="45">
        <v>3.7</v>
      </c>
      <c r="D79" s="45"/>
      <c r="E79" s="45"/>
    </row>
    <row r="80" spans="1:5" x14ac:dyDescent="0.25">
      <c r="A80" s="44">
        <v>73</v>
      </c>
      <c r="B80" s="45">
        <v>12.07</v>
      </c>
      <c r="C80" s="45">
        <v>3.67</v>
      </c>
      <c r="D80" s="45">
        <v>1.71</v>
      </c>
      <c r="E80" s="45"/>
    </row>
    <row r="81" spans="1:5" x14ac:dyDescent="0.25">
      <c r="A81" s="44">
        <v>74</v>
      </c>
      <c r="B81" s="45">
        <v>11.48</v>
      </c>
      <c r="C81" s="45">
        <v>3.55</v>
      </c>
      <c r="D81" s="45">
        <v>1.56</v>
      </c>
      <c r="E81" s="45"/>
    </row>
    <row r="82" spans="1:5" x14ac:dyDescent="0.25">
      <c r="A82" s="44">
        <v>75</v>
      </c>
      <c r="B82" s="45">
        <v>10.9</v>
      </c>
      <c r="C82" s="45">
        <v>3.41</v>
      </c>
      <c r="D82" s="45">
        <v>1.42</v>
      </c>
      <c r="E82" s="45"/>
    </row>
    <row r="83" spans="1:5" x14ac:dyDescent="0.25">
      <c r="A83" s="44">
        <v>76</v>
      </c>
      <c r="B83" s="45">
        <v>10.34</v>
      </c>
      <c r="C83" s="45">
        <v>3.36</v>
      </c>
      <c r="D83" s="45">
        <v>1.29</v>
      </c>
      <c r="E83" s="45"/>
    </row>
    <row r="84" spans="1:5" x14ac:dyDescent="0.25">
      <c r="A84" s="44">
        <v>77</v>
      </c>
      <c r="B84" s="45">
        <v>9.7899999999999991</v>
      </c>
      <c r="C84" s="45">
        <v>3.3</v>
      </c>
      <c r="D84" s="45">
        <v>1.17</v>
      </c>
      <c r="E84" s="45"/>
    </row>
    <row r="85" spans="1:5" x14ac:dyDescent="0.25">
      <c r="A85" s="44">
        <v>78</v>
      </c>
      <c r="B85" s="45">
        <v>9.25</v>
      </c>
      <c r="C85" s="45">
        <v>3.23</v>
      </c>
      <c r="D85" s="45">
        <v>1.05</v>
      </c>
      <c r="E85" s="45"/>
    </row>
    <row r="86" spans="1:5" x14ac:dyDescent="0.25">
      <c r="A86" s="44">
        <v>79</v>
      </c>
      <c r="B86" s="45">
        <v>8.7200000000000006</v>
      </c>
      <c r="C86" s="45">
        <v>2.99</v>
      </c>
      <c r="D86" s="45">
        <v>0.95</v>
      </c>
      <c r="E86" s="45"/>
    </row>
    <row r="87" spans="1:5" x14ac:dyDescent="0.25">
      <c r="A87" s="44">
        <v>80</v>
      </c>
      <c r="B87" s="45">
        <v>8.19</v>
      </c>
      <c r="C87" s="45">
        <v>2.74</v>
      </c>
      <c r="D87" s="45">
        <v>0.84</v>
      </c>
      <c r="E87" s="45"/>
    </row>
    <row r="88" spans="1:5" x14ac:dyDescent="0.25">
      <c r="A88" s="44">
        <v>81</v>
      </c>
      <c r="B88" s="45">
        <v>7.66</v>
      </c>
      <c r="C88" s="45">
        <v>2.67</v>
      </c>
      <c r="D88" s="45">
        <v>0.75</v>
      </c>
      <c r="E88" s="45"/>
    </row>
    <row r="89" spans="1:5" x14ac:dyDescent="0.25">
      <c r="A89" s="44">
        <v>82</v>
      </c>
      <c r="B89" s="45">
        <v>7.13</v>
      </c>
      <c r="C89" s="45">
        <v>2.6</v>
      </c>
      <c r="D89" s="45">
        <v>0.66</v>
      </c>
      <c r="E89" s="45"/>
    </row>
    <row r="90" spans="1:5" x14ac:dyDescent="0.25">
      <c r="A90" s="44">
        <v>83</v>
      </c>
      <c r="B90" s="45">
        <v>6.61</v>
      </c>
      <c r="C90" s="45">
        <v>2.5299999999999998</v>
      </c>
      <c r="D90" s="45">
        <v>0.56999999999999995</v>
      </c>
      <c r="E90" s="45"/>
    </row>
    <row r="91" spans="1:5" x14ac:dyDescent="0.25">
      <c r="A91" s="44">
        <v>84</v>
      </c>
      <c r="B91" s="45">
        <v>6.11</v>
      </c>
      <c r="C91" s="45">
        <v>2.2200000000000002</v>
      </c>
      <c r="D91" s="45">
        <v>0.5</v>
      </c>
      <c r="E91" s="45"/>
    </row>
    <row r="92" spans="1:5" x14ac:dyDescent="0.25">
      <c r="A92" s="44">
        <v>85</v>
      </c>
      <c r="B92" s="45">
        <v>5.63</v>
      </c>
      <c r="C92" s="45">
        <v>1.91</v>
      </c>
      <c r="D92" s="45">
        <v>0.43</v>
      </c>
      <c r="E92" s="45"/>
    </row>
  </sheetData>
  <sheetProtection algorithmName="SHA-512" hashValue="vOw86f5cn3Ff+USc6TcdZunrbaWlDLVG2NPjqwOHZ1T9Xm9TwQisjgG/veP9MCVPlCMyR5+xdEkr6ECsTCiaBw==" saltValue="8g//RNUaKIh4moQ2O9GjKg==" spinCount="100000" sheet="1" objects="1" scenarios="1"/>
  <conditionalFormatting sqref="A6:A21">
    <cfRule type="expression" dxfId="519" priority="9" stopIfTrue="1">
      <formula>MOD(ROW(),2)=0</formula>
    </cfRule>
    <cfRule type="expression" dxfId="518" priority="10" stopIfTrue="1">
      <formula>MOD(ROW(),2)&lt;&gt;0</formula>
    </cfRule>
  </conditionalFormatting>
  <conditionalFormatting sqref="A26:A92">
    <cfRule type="expression" dxfId="517" priority="13" stopIfTrue="1">
      <formula>MOD(ROW(),2)=0</formula>
    </cfRule>
    <cfRule type="expression" dxfId="516" priority="14" stopIfTrue="1">
      <formula>MOD(ROW(),2)&lt;&gt;0</formula>
    </cfRule>
  </conditionalFormatting>
  <conditionalFormatting sqref="B6:E21">
    <cfRule type="expression" dxfId="515" priority="11" stopIfTrue="1">
      <formula>MOD(ROW(),2)=0</formula>
    </cfRule>
    <cfRule type="expression" dxfId="514" priority="12" stopIfTrue="1">
      <formula>MOD(ROW(),2)&lt;&gt;0</formula>
    </cfRule>
  </conditionalFormatting>
  <conditionalFormatting sqref="B26:E92">
    <cfRule type="expression" dxfId="513" priority="15" stopIfTrue="1">
      <formula>MOD(ROW(),2)=0</formula>
    </cfRule>
    <cfRule type="expression" dxfId="512" priority="16"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AD08-DD6B-4498-BFAE-DDEB9854E86E}">
  <sheetPr codeName="Sheet29"/>
  <dimension ref="A1:D57"/>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x-305</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177</v>
      </c>
      <c r="C9" s="48"/>
      <c r="D9" s="48"/>
    </row>
    <row r="10" spans="1:4" ht="25" x14ac:dyDescent="0.25">
      <c r="A10" s="41" t="s">
        <v>6</v>
      </c>
      <c r="B10" s="48" t="s">
        <v>178</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305</v>
      </c>
      <c r="C14" s="48"/>
      <c r="D14" s="48"/>
    </row>
    <row r="15" spans="1:4" x14ac:dyDescent="0.25">
      <c r="A15" s="41" t="s">
        <v>382</v>
      </c>
      <c r="B15" s="48" t="s">
        <v>188</v>
      </c>
      <c r="C15" s="48"/>
      <c r="D15" s="48"/>
    </row>
    <row r="16" spans="1:4" x14ac:dyDescent="0.25">
      <c r="A16" s="41" t="s">
        <v>131</v>
      </c>
      <c r="B16" s="48" t="s">
        <v>180</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2.2000000000000002</v>
      </c>
    </row>
    <row r="46" spans="1:4" x14ac:dyDescent="0.25">
      <c r="A46" s="44">
        <v>74</v>
      </c>
      <c r="B46" s="45">
        <v>11.48</v>
      </c>
      <c r="C46" s="45">
        <v>3.67</v>
      </c>
      <c r="D46" s="45">
        <v>2.02</v>
      </c>
    </row>
    <row r="47" spans="1:4" x14ac:dyDescent="0.25">
      <c r="A47" s="44">
        <v>75</v>
      </c>
      <c r="B47" s="45">
        <v>10.9</v>
      </c>
      <c r="C47" s="45">
        <v>3.5</v>
      </c>
      <c r="D47" s="45">
        <v>1.84</v>
      </c>
    </row>
    <row r="48" spans="1:4" x14ac:dyDescent="0.25">
      <c r="A48" s="44">
        <v>76</v>
      </c>
      <c r="B48" s="45">
        <v>10.34</v>
      </c>
      <c r="C48" s="45">
        <v>3.45</v>
      </c>
      <c r="D48" s="45">
        <v>1.69</v>
      </c>
    </row>
    <row r="49" spans="1:4" x14ac:dyDescent="0.25">
      <c r="A49" s="44">
        <v>77</v>
      </c>
      <c r="B49" s="45">
        <v>9.7899999999999991</v>
      </c>
      <c r="C49" s="45">
        <v>3.39</v>
      </c>
      <c r="D49" s="45">
        <v>1.54</v>
      </c>
    </row>
    <row r="50" spans="1:4" x14ac:dyDescent="0.25">
      <c r="A50" s="44">
        <v>78</v>
      </c>
      <c r="B50" s="45">
        <v>9.25</v>
      </c>
      <c r="C50" s="45">
        <v>3.32</v>
      </c>
      <c r="D50" s="45">
        <v>1.4</v>
      </c>
    </row>
    <row r="51" spans="1:4" x14ac:dyDescent="0.25">
      <c r="A51" s="44">
        <v>79</v>
      </c>
      <c r="B51" s="45">
        <v>8.7200000000000006</v>
      </c>
      <c r="C51" s="45">
        <v>3.05</v>
      </c>
      <c r="D51" s="45">
        <v>1.26</v>
      </c>
    </row>
    <row r="52" spans="1:4" x14ac:dyDescent="0.25">
      <c r="A52" s="44">
        <v>80</v>
      </c>
      <c r="B52" s="45">
        <v>8.19</v>
      </c>
      <c r="C52" s="45">
        <v>2.78</v>
      </c>
      <c r="D52" s="45">
        <v>1.1200000000000001</v>
      </c>
    </row>
    <row r="53" spans="1:4" x14ac:dyDescent="0.25">
      <c r="A53" s="44">
        <v>81</v>
      </c>
      <c r="B53" s="45">
        <v>7.66</v>
      </c>
      <c r="C53" s="45">
        <v>2.72</v>
      </c>
      <c r="D53" s="45">
        <v>1</v>
      </c>
    </row>
    <row r="54" spans="1:4" x14ac:dyDescent="0.25">
      <c r="A54" s="44">
        <v>82</v>
      </c>
      <c r="B54" s="45">
        <v>7.13</v>
      </c>
      <c r="C54" s="45">
        <v>2.65</v>
      </c>
      <c r="D54" s="45">
        <v>0.89</v>
      </c>
    </row>
    <row r="55" spans="1:4" x14ac:dyDescent="0.25">
      <c r="A55" s="44">
        <v>83</v>
      </c>
      <c r="B55" s="45">
        <v>6.61</v>
      </c>
      <c r="C55" s="45">
        <v>2.57</v>
      </c>
      <c r="D55" s="45">
        <v>0.79</v>
      </c>
    </row>
    <row r="56" spans="1:4" x14ac:dyDescent="0.25">
      <c r="A56" s="44">
        <v>84</v>
      </c>
      <c r="B56" s="45">
        <v>6.11</v>
      </c>
      <c r="C56" s="45">
        <v>2.2599999999999998</v>
      </c>
      <c r="D56" s="45">
        <v>0.67</v>
      </c>
    </row>
    <row r="57" spans="1:4" x14ac:dyDescent="0.25">
      <c r="A57" s="44">
        <v>85</v>
      </c>
      <c r="B57" s="45">
        <v>5.63</v>
      </c>
      <c r="C57" s="45">
        <v>1.94</v>
      </c>
      <c r="D57" s="45">
        <v>0.56999999999999995</v>
      </c>
    </row>
  </sheetData>
  <sheetProtection algorithmName="SHA-512" hashValue="pCb+jcsQD8Qu6IkBe02crx3P45hAWC3/miWwpbad91BgnefiRcD/nsb9B91ph9V/93UMgvcMhgoo1+cbn8vJsg==" saltValue="rCVdZZL+bQ6Oj8GRo62lcg==" spinCount="100000" sheet="1" objects="1" scenarios="1"/>
  <conditionalFormatting sqref="A6:A21">
    <cfRule type="expression" dxfId="511" priority="9" stopIfTrue="1">
      <formula>MOD(ROW(),2)=0</formula>
    </cfRule>
    <cfRule type="expression" dxfId="510" priority="10" stopIfTrue="1">
      <formula>MOD(ROW(),2)&lt;&gt;0</formula>
    </cfRule>
  </conditionalFormatting>
  <conditionalFormatting sqref="A26:A57">
    <cfRule type="expression" dxfId="509" priority="13" stopIfTrue="1">
      <formula>MOD(ROW(),2)=0</formula>
    </cfRule>
    <cfRule type="expression" dxfId="508" priority="14" stopIfTrue="1">
      <formula>MOD(ROW(),2)&lt;&gt;0</formula>
    </cfRule>
  </conditionalFormatting>
  <conditionalFormatting sqref="B6:D21">
    <cfRule type="expression" dxfId="507" priority="11" stopIfTrue="1">
      <formula>MOD(ROW(),2)=0</formula>
    </cfRule>
    <cfRule type="expression" dxfId="506" priority="12" stopIfTrue="1">
      <formula>MOD(ROW(),2)&lt;&gt;0</formula>
    </cfRule>
  </conditionalFormatting>
  <conditionalFormatting sqref="B26:D57">
    <cfRule type="expression" dxfId="505" priority="15" stopIfTrue="1">
      <formula>MOD(ROW(),2)=0</formula>
    </cfRule>
    <cfRule type="expression" dxfId="504" priority="16"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A00A9-2DEA-4489-896D-A2B4BBF7C374}">
  <sheetPr codeName="Sheet30"/>
  <dimension ref="A1:D57"/>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x-306</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177</v>
      </c>
      <c r="C9" s="48"/>
      <c r="D9" s="48"/>
    </row>
    <row r="10" spans="1:4" ht="25" x14ac:dyDescent="0.25">
      <c r="A10" s="41" t="s">
        <v>6</v>
      </c>
      <c r="B10" s="48" t="s">
        <v>178</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306</v>
      </c>
      <c r="C14" s="48"/>
      <c r="D14" s="48"/>
    </row>
    <row r="15" spans="1:4" x14ac:dyDescent="0.25">
      <c r="A15" s="41" t="s">
        <v>382</v>
      </c>
      <c r="B15" s="48" t="s">
        <v>189</v>
      </c>
      <c r="C15" s="48"/>
      <c r="D15" s="48"/>
    </row>
    <row r="16" spans="1:4" x14ac:dyDescent="0.25">
      <c r="A16" s="41" t="s">
        <v>131</v>
      </c>
      <c r="B16" s="48" t="s">
        <v>182</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1.71</v>
      </c>
    </row>
    <row r="46" spans="1:4" x14ac:dyDescent="0.25">
      <c r="A46" s="44">
        <v>74</v>
      </c>
      <c r="B46" s="45">
        <v>11.48</v>
      </c>
      <c r="C46" s="45">
        <v>3.67</v>
      </c>
      <c r="D46" s="45">
        <v>1.56</v>
      </c>
    </row>
    <row r="47" spans="1:4" x14ac:dyDescent="0.25">
      <c r="A47" s="44">
        <v>75</v>
      </c>
      <c r="B47" s="45">
        <v>10.9</v>
      </c>
      <c r="C47" s="45">
        <v>3.5</v>
      </c>
      <c r="D47" s="45">
        <v>1.42</v>
      </c>
    </row>
    <row r="48" spans="1:4" x14ac:dyDescent="0.25">
      <c r="A48" s="44">
        <v>76</v>
      </c>
      <c r="B48" s="45">
        <v>10.34</v>
      </c>
      <c r="C48" s="45">
        <v>3.45</v>
      </c>
      <c r="D48" s="45">
        <v>1.29</v>
      </c>
    </row>
    <row r="49" spans="1:4" x14ac:dyDescent="0.25">
      <c r="A49" s="44">
        <v>77</v>
      </c>
      <c r="B49" s="45">
        <v>9.7899999999999991</v>
      </c>
      <c r="C49" s="45">
        <v>3.39</v>
      </c>
      <c r="D49" s="45">
        <v>1.17</v>
      </c>
    </row>
    <row r="50" spans="1:4" x14ac:dyDescent="0.25">
      <c r="A50" s="44">
        <v>78</v>
      </c>
      <c r="B50" s="45">
        <v>9.25</v>
      </c>
      <c r="C50" s="45">
        <v>3.32</v>
      </c>
      <c r="D50" s="45">
        <v>1.05</v>
      </c>
    </row>
    <row r="51" spans="1:4" x14ac:dyDescent="0.25">
      <c r="A51" s="44">
        <v>79</v>
      </c>
      <c r="B51" s="45">
        <v>8.7200000000000006</v>
      </c>
      <c r="C51" s="45">
        <v>3.05</v>
      </c>
      <c r="D51" s="45">
        <v>0.95</v>
      </c>
    </row>
    <row r="52" spans="1:4" x14ac:dyDescent="0.25">
      <c r="A52" s="44">
        <v>80</v>
      </c>
      <c r="B52" s="45">
        <v>8.19</v>
      </c>
      <c r="C52" s="45">
        <v>2.78</v>
      </c>
      <c r="D52" s="45">
        <v>0.84</v>
      </c>
    </row>
    <row r="53" spans="1:4" x14ac:dyDescent="0.25">
      <c r="A53" s="44">
        <v>81</v>
      </c>
      <c r="B53" s="45">
        <v>7.66</v>
      </c>
      <c r="C53" s="45">
        <v>2.72</v>
      </c>
      <c r="D53" s="45">
        <v>0.75</v>
      </c>
    </row>
    <row r="54" spans="1:4" x14ac:dyDescent="0.25">
      <c r="A54" s="44">
        <v>82</v>
      </c>
      <c r="B54" s="45">
        <v>7.13</v>
      </c>
      <c r="C54" s="45">
        <v>2.65</v>
      </c>
      <c r="D54" s="45">
        <v>0.66</v>
      </c>
    </row>
    <row r="55" spans="1:4" x14ac:dyDescent="0.25">
      <c r="A55" s="44">
        <v>83</v>
      </c>
      <c r="B55" s="45">
        <v>6.61</v>
      </c>
      <c r="C55" s="45">
        <v>2.57</v>
      </c>
      <c r="D55" s="45">
        <v>0.56999999999999995</v>
      </c>
    </row>
    <row r="56" spans="1:4" x14ac:dyDescent="0.25">
      <c r="A56" s="44">
        <v>84</v>
      </c>
      <c r="B56" s="45">
        <v>6.11</v>
      </c>
      <c r="C56" s="45">
        <v>2.2599999999999998</v>
      </c>
      <c r="D56" s="45">
        <v>0.5</v>
      </c>
    </row>
    <row r="57" spans="1:4" x14ac:dyDescent="0.25">
      <c r="A57" s="44">
        <v>85</v>
      </c>
      <c r="B57" s="45">
        <v>5.63</v>
      </c>
      <c r="C57" s="45">
        <v>1.94</v>
      </c>
      <c r="D57" s="45">
        <v>0.43</v>
      </c>
    </row>
  </sheetData>
  <sheetProtection algorithmName="SHA-512" hashValue="lsbjTFBzPkrdKLaHNxe/wTyM+LLtgC/T3TguzX5l03/4QeM4Mc5cBFn6ZMZ2urFTj5MRXHZjzfDfTt8SO96oVg==" saltValue="IQzFAPL/9fkj7s1vhnGkow==" spinCount="100000" sheet="1" objects="1" scenarios="1"/>
  <conditionalFormatting sqref="A6:A21">
    <cfRule type="expression" dxfId="503" priority="9" stopIfTrue="1">
      <formula>MOD(ROW(),2)=0</formula>
    </cfRule>
    <cfRule type="expression" dxfId="502" priority="10" stopIfTrue="1">
      <formula>MOD(ROW(),2)&lt;&gt;0</formula>
    </cfRule>
  </conditionalFormatting>
  <conditionalFormatting sqref="A26:A57">
    <cfRule type="expression" dxfId="501" priority="13" stopIfTrue="1">
      <formula>MOD(ROW(),2)=0</formula>
    </cfRule>
    <cfRule type="expression" dxfId="500" priority="14" stopIfTrue="1">
      <formula>MOD(ROW(),2)&lt;&gt;0</formula>
    </cfRule>
  </conditionalFormatting>
  <conditionalFormatting sqref="B6:D21">
    <cfRule type="expression" dxfId="499" priority="11" stopIfTrue="1">
      <formula>MOD(ROW(),2)=0</formula>
    </cfRule>
    <cfRule type="expression" dxfId="498" priority="12" stopIfTrue="1">
      <formula>MOD(ROW(),2)&lt;&gt;0</formula>
    </cfRule>
  </conditionalFormatting>
  <conditionalFormatting sqref="B26:D57">
    <cfRule type="expression" dxfId="497" priority="15" stopIfTrue="1">
      <formula>MOD(ROW(),2)=0</formula>
    </cfRule>
    <cfRule type="expression" dxfId="496" priority="16"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269EA-9FDB-4B41-803A-383A450A2CDE}">
  <sheetPr codeName="Sheet31"/>
  <dimension ref="A1:D92"/>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x-307</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177</v>
      </c>
      <c r="C9" s="48"/>
      <c r="D9" s="48"/>
    </row>
    <row r="10" spans="1:4" ht="25" x14ac:dyDescent="0.25">
      <c r="A10" s="41" t="s">
        <v>6</v>
      </c>
      <c r="B10" s="48" t="s">
        <v>183</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307</v>
      </c>
      <c r="C14" s="48"/>
      <c r="D14" s="48"/>
    </row>
    <row r="15" spans="1:4" x14ac:dyDescent="0.25">
      <c r="A15" s="41" t="s">
        <v>382</v>
      </c>
      <c r="B15" s="48" t="s">
        <v>190</v>
      </c>
      <c r="C15" s="48"/>
      <c r="D15" s="48"/>
    </row>
    <row r="16" spans="1:4" x14ac:dyDescent="0.25">
      <c r="A16" s="41" t="s">
        <v>131</v>
      </c>
      <c r="B16" s="48" t="s">
        <v>185</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2.2000000000000002</v>
      </c>
    </row>
    <row r="81" spans="1:4" x14ac:dyDescent="0.25">
      <c r="A81" s="44">
        <v>74</v>
      </c>
      <c r="B81" s="45">
        <v>11.48</v>
      </c>
      <c r="C81" s="45">
        <v>3.67</v>
      </c>
      <c r="D81" s="45">
        <v>2.02</v>
      </c>
    </row>
    <row r="82" spans="1:4" x14ac:dyDescent="0.25">
      <c r="A82" s="44">
        <v>75</v>
      </c>
      <c r="B82" s="45">
        <v>10.9</v>
      </c>
      <c r="C82" s="45">
        <v>3.5</v>
      </c>
      <c r="D82" s="45">
        <v>1.84</v>
      </c>
    </row>
    <row r="83" spans="1:4" x14ac:dyDescent="0.25">
      <c r="A83" s="44">
        <v>76</v>
      </c>
      <c r="B83" s="45">
        <v>10.34</v>
      </c>
      <c r="C83" s="45">
        <v>3.45</v>
      </c>
      <c r="D83" s="45">
        <v>1.69</v>
      </c>
    </row>
    <row r="84" spans="1:4" x14ac:dyDescent="0.25">
      <c r="A84" s="44">
        <v>77</v>
      </c>
      <c r="B84" s="45">
        <v>9.7899999999999991</v>
      </c>
      <c r="C84" s="45">
        <v>3.39</v>
      </c>
      <c r="D84" s="45">
        <v>1.54</v>
      </c>
    </row>
    <row r="85" spans="1:4" x14ac:dyDescent="0.25">
      <c r="A85" s="44">
        <v>78</v>
      </c>
      <c r="B85" s="45">
        <v>9.25</v>
      </c>
      <c r="C85" s="45">
        <v>3.32</v>
      </c>
      <c r="D85" s="45">
        <v>1.4</v>
      </c>
    </row>
    <row r="86" spans="1:4" x14ac:dyDescent="0.25">
      <c r="A86" s="44">
        <v>79</v>
      </c>
      <c r="B86" s="45">
        <v>8.7200000000000006</v>
      </c>
      <c r="C86" s="45">
        <v>3.05</v>
      </c>
      <c r="D86" s="45">
        <v>1.26</v>
      </c>
    </row>
    <row r="87" spans="1:4" x14ac:dyDescent="0.25">
      <c r="A87" s="44">
        <v>80</v>
      </c>
      <c r="B87" s="45">
        <v>8.19</v>
      </c>
      <c r="C87" s="45">
        <v>2.78</v>
      </c>
      <c r="D87" s="45">
        <v>1.1200000000000001</v>
      </c>
    </row>
    <row r="88" spans="1:4" x14ac:dyDescent="0.25">
      <c r="A88" s="44">
        <v>81</v>
      </c>
      <c r="B88" s="45">
        <v>7.66</v>
      </c>
      <c r="C88" s="45">
        <v>2.72</v>
      </c>
      <c r="D88" s="45">
        <v>1</v>
      </c>
    </row>
    <row r="89" spans="1:4" x14ac:dyDescent="0.25">
      <c r="A89" s="44">
        <v>82</v>
      </c>
      <c r="B89" s="45">
        <v>7.13</v>
      </c>
      <c r="C89" s="45">
        <v>2.65</v>
      </c>
      <c r="D89" s="45">
        <v>0.89</v>
      </c>
    </row>
    <row r="90" spans="1:4" x14ac:dyDescent="0.25">
      <c r="A90" s="44">
        <v>83</v>
      </c>
      <c r="B90" s="45">
        <v>6.61</v>
      </c>
      <c r="C90" s="45">
        <v>2.57</v>
      </c>
      <c r="D90" s="45">
        <v>0.79</v>
      </c>
    </row>
    <row r="91" spans="1:4" x14ac:dyDescent="0.25">
      <c r="A91" s="44">
        <v>84</v>
      </c>
      <c r="B91" s="45">
        <v>6.11</v>
      </c>
      <c r="C91" s="45">
        <v>2.2599999999999998</v>
      </c>
      <c r="D91" s="45">
        <v>0.67</v>
      </c>
    </row>
    <row r="92" spans="1:4" x14ac:dyDescent="0.25">
      <c r="A92" s="44">
        <v>85</v>
      </c>
      <c r="B92" s="45">
        <v>5.63</v>
      </c>
      <c r="C92" s="45">
        <v>1.94</v>
      </c>
      <c r="D92" s="45">
        <v>0.56999999999999995</v>
      </c>
    </row>
  </sheetData>
  <sheetProtection algorithmName="SHA-512" hashValue="se6x3cDzucYrxCcUXkTOgWiyWbPTZ4+2LwIEfclyvYoMLw9oyiz1q0Auwht1xrXw472WT5nbgVctIzbfW079/g==" saltValue="XXr0gDyjvFFUsmDRb0rnCw==" spinCount="100000" sheet="1" objects="1" scenarios="1"/>
  <conditionalFormatting sqref="A6:A21">
    <cfRule type="expression" dxfId="495" priority="9" stopIfTrue="1">
      <formula>MOD(ROW(),2)=0</formula>
    </cfRule>
    <cfRule type="expression" dxfId="494" priority="10" stopIfTrue="1">
      <formula>MOD(ROW(),2)&lt;&gt;0</formula>
    </cfRule>
  </conditionalFormatting>
  <conditionalFormatting sqref="A26:A92">
    <cfRule type="expression" dxfId="493" priority="13" stopIfTrue="1">
      <formula>MOD(ROW(),2)=0</formula>
    </cfRule>
    <cfRule type="expression" dxfId="492" priority="14" stopIfTrue="1">
      <formula>MOD(ROW(),2)&lt;&gt;0</formula>
    </cfRule>
  </conditionalFormatting>
  <conditionalFormatting sqref="B6:D21">
    <cfRule type="expression" dxfId="491" priority="11" stopIfTrue="1">
      <formula>MOD(ROW(),2)=0</formula>
    </cfRule>
    <cfRule type="expression" dxfId="490" priority="12" stopIfTrue="1">
      <formula>MOD(ROW(),2)&lt;&gt;0</formula>
    </cfRule>
  </conditionalFormatting>
  <conditionalFormatting sqref="B26:D92">
    <cfRule type="expression" dxfId="489" priority="15" stopIfTrue="1">
      <formula>MOD(ROW(),2)=0</formula>
    </cfRule>
    <cfRule type="expression" dxfId="488" priority="16"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60"/>
  <sheetViews>
    <sheetView showGridLines="0" workbookViewId="0">
      <selection activeCell="A6" sqref="A6"/>
    </sheetView>
  </sheetViews>
  <sheetFormatPr defaultColWidth="9.1796875" defaultRowHeight="12.5" x14ac:dyDescent="0.25"/>
  <cols>
    <col min="1" max="1" width="60.54296875" style="39" customWidth="1"/>
    <col min="2" max="2" width="2.54296875" style="39" customWidth="1"/>
    <col min="3" max="3" width="60.54296875" style="39" customWidth="1"/>
    <col min="4" max="16384" width="9.1796875" style="39"/>
  </cols>
  <sheetData>
    <row r="1" spans="1:3" s="21" customFormat="1" ht="20" x14ac:dyDescent="0.4">
      <c r="A1" s="20" t="s">
        <v>0</v>
      </c>
    </row>
    <row r="2" spans="1:3" s="21" customFormat="1" ht="15.5" x14ac:dyDescent="0.35">
      <c r="A2" s="25" t="s">
        <v>1</v>
      </c>
      <c r="B2" s="22" t="str">
        <f>wb_title</f>
        <v>Fire_E - Consolidated Factor Spreadsheet</v>
      </c>
    </row>
    <row r="3" spans="1:3" s="21" customFormat="1" ht="15.5" x14ac:dyDescent="0.35">
      <c r="A3" s="25" t="s">
        <v>2</v>
      </c>
      <c r="B3" s="22" t="s">
        <v>34</v>
      </c>
    </row>
    <row r="6" spans="1:3" ht="13" x14ac:dyDescent="0.3">
      <c r="A6" s="40" t="s">
        <v>34</v>
      </c>
    </row>
    <row r="8" spans="1:3" x14ac:dyDescent="0.25">
      <c r="A8" s="39" t="str">
        <f>"This sheet is intended to assist " &amp; client_abbr &amp; " in understanding which factors have changed and when."</f>
        <v>This sheet is intended to assist Home Office in understanding which factors have changed and when.</v>
      </c>
    </row>
    <row r="9" spans="1:3" x14ac:dyDescent="0.25">
      <c r="A9" s="39" t="s">
        <v>35</v>
      </c>
    </row>
    <row r="11" spans="1:3" x14ac:dyDescent="0.25">
      <c r="A11" s="50" t="s">
        <v>36</v>
      </c>
      <c r="B11" s="50"/>
      <c r="C11" s="50"/>
    </row>
    <row r="12" spans="1:3" x14ac:dyDescent="0.25">
      <c r="A12" s="50" t="s">
        <v>37</v>
      </c>
      <c r="B12" s="50"/>
      <c r="C12" s="50"/>
    </row>
    <row r="13" spans="1:3" x14ac:dyDescent="0.25">
      <c r="A13" s="50" t="s">
        <v>38</v>
      </c>
      <c r="B13" s="50"/>
      <c r="C13" s="50"/>
    </row>
    <row r="14" spans="1:3" x14ac:dyDescent="0.25">
      <c r="A14" s="50" t="s">
        <v>39</v>
      </c>
      <c r="B14" s="50"/>
      <c r="C14" s="50"/>
    </row>
    <row r="15" spans="1:3" x14ac:dyDescent="0.25">
      <c r="A15" s="50" t="s">
        <v>40</v>
      </c>
      <c r="B15" s="50"/>
      <c r="C15" s="50"/>
    </row>
    <row r="16" spans="1:3" x14ac:dyDescent="0.25">
      <c r="A16" s="50" t="s">
        <v>41</v>
      </c>
      <c r="B16" s="50"/>
      <c r="C16" s="50"/>
    </row>
    <row r="17" spans="1:3" x14ac:dyDescent="0.25">
      <c r="A17" s="50" t="s">
        <v>42</v>
      </c>
      <c r="B17" s="50"/>
      <c r="C17" s="51"/>
    </row>
    <row r="19" spans="1:3" x14ac:dyDescent="0.25">
      <c r="A19" s="50" t="s">
        <v>43</v>
      </c>
      <c r="B19" s="52"/>
      <c r="C19" s="50"/>
    </row>
    <row r="20" spans="1:3" x14ac:dyDescent="0.25">
      <c r="A20" s="50" t="s">
        <v>37</v>
      </c>
      <c r="B20" s="50"/>
      <c r="C20" s="50"/>
    </row>
    <row r="21" spans="1:3" x14ac:dyDescent="0.25">
      <c r="A21" s="50" t="s">
        <v>44</v>
      </c>
      <c r="B21" s="50"/>
      <c r="C21" s="51" t="s">
        <v>45</v>
      </c>
    </row>
    <row r="22" spans="1:3" x14ac:dyDescent="0.25">
      <c r="A22" s="50" t="s">
        <v>41</v>
      </c>
      <c r="B22" s="50"/>
      <c r="C22" s="50"/>
    </row>
    <row r="23" spans="1:3" x14ac:dyDescent="0.25">
      <c r="A23" s="50" t="s">
        <v>46</v>
      </c>
      <c r="B23" s="50"/>
      <c r="C23" s="52">
        <v>45070</v>
      </c>
    </row>
    <row r="24" spans="1:3" x14ac:dyDescent="0.25">
      <c r="A24" s="50"/>
      <c r="B24" s="50"/>
      <c r="C24" s="50"/>
    </row>
    <row r="26" spans="1:3" x14ac:dyDescent="0.25">
      <c r="A26" s="50" t="s">
        <v>47</v>
      </c>
      <c r="B26" s="50"/>
      <c r="C26" s="50"/>
    </row>
    <row r="27" spans="1:3" x14ac:dyDescent="0.25">
      <c r="A27" s="50" t="s">
        <v>37</v>
      </c>
      <c r="B27" s="50"/>
      <c r="C27" s="50"/>
    </row>
    <row r="28" spans="1:3" x14ac:dyDescent="0.25">
      <c r="A28" s="50" t="s">
        <v>44</v>
      </c>
      <c r="B28" s="50"/>
      <c r="C28" s="50" t="s">
        <v>48</v>
      </c>
    </row>
    <row r="29" spans="1:3" x14ac:dyDescent="0.25">
      <c r="A29" s="50" t="s">
        <v>49</v>
      </c>
      <c r="B29" s="50"/>
      <c r="C29" s="50" t="s">
        <v>50</v>
      </c>
    </row>
    <row r="30" spans="1:3" x14ac:dyDescent="0.25">
      <c r="A30" s="50" t="s">
        <v>41</v>
      </c>
      <c r="B30" s="50"/>
      <c r="C30" s="50"/>
    </row>
    <row r="31" spans="1:3" x14ac:dyDescent="0.25">
      <c r="A31" s="50" t="s">
        <v>46</v>
      </c>
      <c r="B31" s="50"/>
      <c r="C31" s="52">
        <v>45106</v>
      </c>
    </row>
    <row r="33" spans="1:3" x14ac:dyDescent="0.25">
      <c r="A33" s="50" t="s">
        <v>51</v>
      </c>
      <c r="B33" s="50"/>
      <c r="C33" s="50"/>
    </row>
    <row r="34" spans="1:3" x14ac:dyDescent="0.25">
      <c r="A34" s="50" t="s">
        <v>37</v>
      </c>
      <c r="B34" s="50"/>
      <c r="C34" s="50"/>
    </row>
    <row r="35" spans="1:3" x14ac:dyDescent="0.25">
      <c r="A35" s="50" t="s">
        <v>44</v>
      </c>
      <c r="B35" s="50"/>
      <c r="C35" s="50" t="s">
        <v>52</v>
      </c>
    </row>
    <row r="36" spans="1:3" x14ac:dyDescent="0.25">
      <c r="A36" s="50" t="s">
        <v>49</v>
      </c>
      <c r="B36" s="50"/>
      <c r="C36" s="50"/>
    </row>
    <row r="37" spans="1:3" x14ac:dyDescent="0.25">
      <c r="A37" s="50" t="s">
        <v>41</v>
      </c>
      <c r="B37" s="50"/>
      <c r="C37" s="50"/>
    </row>
    <row r="38" spans="1:3" x14ac:dyDescent="0.25">
      <c r="A38" s="50" t="s">
        <v>46</v>
      </c>
      <c r="B38" s="50"/>
      <c r="C38" s="52">
        <v>45135</v>
      </c>
    </row>
    <row r="40" spans="1:3" x14ac:dyDescent="0.25">
      <c r="A40" s="50" t="s">
        <v>53</v>
      </c>
      <c r="B40" s="50"/>
      <c r="C40" s="50"/>
    </row>
    <row r="41" spans="1:3" x14ac:dyDescent="0.25">
      <c r="A41" s="50" t="s">
        <v>37</v>
      </c>
      <c r="B41" s="50"/>
      <c r="C41" s="50"/>
    </row>
    <row r="42" spans="1:3" x14ac:dyDescent="0.25">
      <c r="A42" s="50" t="s">
        <v>44</v>
      </c>
      <c r="B42" s="50"/>
      <c r="C42" s="50" t="s">
        <v>54</v>
      </c>
    </row>
    <row r="43" spans="1:3" x14ac:dyDescent="0.25">
      <c r="A43" s="50" t="s">
        <v>49</v>
      </c>
      <c r="B43" s="50"/>
      <c r="C43" s="50" t="s">
        <v>55</v>
      </c>
    </row>
    <row r="44" spans="1:3" x14ac:dyDescent="0.25">
      <c r="A44" s="50" t="s">
        <v>41</v>
      </c>
      <c r="B44" s="50"/>
      <c r="C44" s="50"/>
    </row>
    <row r="45" spans="1:3" x14ac:dyDescent="0.25">
      <c r="A45" s="50" t="s">
        <v>46</v>
      </c>
      <c r="B45" s="50"/>
      <c r="C45" s="52">
        <v>45196</v>
      </c>
    </row>
    <row r="47" spans="1:3" x14ac:dyDescent="0.25">
      <c r="A47" s="50" t="s">
        <v>56</v>
      </c>
      <c r="B47" s="50"/>
      <c r="C47" s="50"/>
    </row>
    <row r="48" spans="1:3" x14ac:dyDescent="0.25">
      <c r="A48" s="50" t="s">
        <v>37</v>
      </c>
      <c r="B48" s="50" t="s">
        <v>57</v>
      </c>
      <c r="C48" s="50"/>
    </row>
    <row r="49" spans="1:3" x14ac:dyDescent="0.25">
      <c r="A49" s="50" t="s">
        <v>44</v>
      </c>
      <c r="B49" s="50"/>
      <c r="C49" s="50"/>
    </row>
    <row r="50" spans="1:3" x14ac:dyDescent="0.25">
      <c r="A50" s="50" t="s">
        <v>49</v>
      </c>
      <c r="B50" s="50" t="s">
        <v>58</v>
      </c>
      <c r="C50" s="50"/>
    </row>
    <row r="51" spans="1:3" x14ac:dyDescent="0.25">
      <c r="A51" s="50" t="s">
        <v>41</v>
      </c>
      <c r="B51" s="50"/>
      <c r="C51" s="50"/>
    </row>
    <row r="52" spans="1:3" x14ac:dyDescent="0.25">
      <c r="A52" s="50" t="s">
        <v>59</v>
      </c>
      <c r="B52" s="50"/>
      <c r="C52" s="50" t="s">
        <v>60</v>
      </c>
    </row>
    <row r="53" spans="1:3" x14ac:dyDescent="0.25">
      <c r="A53" s="50" t="s">
        <v>46</v>
      </c>
      <c r="B53" s="50"/>
      <c r="C53" s="52">
        <v>45688</v>
      </c>
    </row>
    <row r="55" spans="1:3" ht="13" x14ac:dyDescent="0.3">
      <c r="A55" s="54" t="s">
        <v>444</v>
      </c>
      <c r="B55" s="55"/>
      <c r="C55" s="55"/>
    </row>
    <row r="56" spans="1:3" x14ac:dyDescent="0.25">
      <c r="A56" s="55" t="s">
        <v>37</v>
      </c>
      <c r="B56" s="55"/>
      <c r="C56" s="56"/>
    </row>
    <row r="57" spans="1:3" x14ac:dyDescent="0.25">
      <c r="A57" s="55" t="s">
        <v>44</v>
      </c>
      <c r="B57" s="55"/>
      <c r="C57" s="56" t="s">
        <v>61</v>
      </c>
    </row>
    <row r="58" spans="1:3" x14ac:dyDescent="0.25">
      <c r="A58" s="55" t="s">
        <v>40</v>
      </c>
      <c r="B58" s="55"/>
      <c r="C58" s="55"/>
    </row>
    <row r="59" spans="1:3" x14ac:dyDescent="0.25">
      <c r="A59" s="55" t="s">
        <v>41</v>
      </c>
      <c r="B59" s="55"/>
      <c r="C59" s="55"/>
    </row>
    <row r="60" spans="1:3" x14ac:dyDescent="0.25">
      <c r="A60" s="55" t="s">
        <v>46</v>
      </c>
      <c r="B60" s="55"/>
      <c r="C60" s="63">
        <v>46163</v>
      </c>
    </row>
  </sheetData>
  <sheetProtection algorithmName="SHA-512" hashValue="jbTmNIyzqiLqimNz3ltWTTNEh73r5gan0cavNi9BEAhe6lkH/wmGftvft+8NdSRlBffdNlfR5T49cW9Yvt9x7g==" saltValue="yzwnz75pqE4oplNxKCkJxA==" spinCount="100000" sheet="1" objects="1" scenarios="1"/>
  <conditionalFormatting sqref="A11:A17">
    <cfRule type="expression" dxfId="707" priority="29" stopIfTrue="1">
      <formula>MOD(ROW(),2)=0</formula>
    </cfRule>
    <cfRule type="expression" dxfId="706" priority="30" stopIfTrue="1">
      <formula>MOD(ROW(),2)&lt;&gt;0</formula>
    </cfRule>
  </conditionalFormatting>
  <conditionalFormatting sqref="A19:A24">
    <cfRule type="expression" dxfId="705" priority="37" stopIfTrue="1">
      <formula>MOD(ROW(),2)=0</formula>
    </cfRule>
    <cfRule type="expression" dxfId="704" priority="38" stopIfTrue="1">
      <formula>MOD(ROW(),2)&lt;&gt;0</formula>
    </cfRule>
  </conditionalFormatting>
  <conditionalFormatting sqref="A26:A31">
    <cfRule type="expression" dxfId="703" priority="41" stopIfTrue="1">
      <formula>MOD(ROW(),2)=0</formula>
    </cfRule>
    <cfRule type="expression" dxfId="702" priority="42" stopIfTrue="1">
      <formula>MOD(ROW(),2)&lt;&gt;0</formula>
    </cfRule>
  </conditionalFormatting>
  <conditionalFormatting sqref="A33:A38">
    <cfRule type="expression" dxfId="701" priority="45" stopIfTrue="1">
      <formula>MOD(ROW(),2)=0</formula>
    </cfRule>
    <cfRule type="expression" dxfId="700" priority="46" stopIfTrue="1">
      <formula>MOD(ROW(),2)&lt;&gt;0</formula>
    </cfRule>
  </conditionalFormatting>
  <conditionalFormatting sqref="A40:A45">
    <cfRule type="expression" dxfId="699" priority="49" stopIfTrue="1">
      <formula>MOD(ROW(),2)=0</formula>
    </cfRule>
    <cfRule type="expression" dxfId="698" priority="50" stopIfTrue="1">
      <formula>MOD(ROW(),2)&lt;&gt;0</formula>
    </cfRule>
  </conditionalFormatting>
  <conditionalFormatting sqref="A47:A53">
    <cfRule type="expression" dxfId="697" priority="53" stopIfTrue="1">
      <formula>MOD(ROW(),2)=0</formula>
    </cfRule>
    <cfRule type="expression" dxfId="696" priority="54" stopIfTrue="1">
      <formula>MOD(ROW(),2)&lt;&gt;0</formula>
    </cfRule>
  </conditionalFormatting>
  <conditionalFormatting sqref="A55:A60">
    <cfRule type="expression" dxfId="695" priority="57" stopIfTrue="1">
      <formula>MOD(ROW(),2)=0</formula>
    </cfRule>
    <cfRule type="expression" dxfId="694" priority="58" stopIfTrue="1">
      <formula>MOD(ROW(),2)&lt;&gt;0</formula>
    </cfRule>
  </conditionalFormatting>
  <conditionalFormatting sqref="B11:C17">
    <cfRule type="expression" dxfId="693" priority="31" stopIfTrue="1">
      <formula>MOD(ROW(),2)=0</formula>
    </cfRule>
    <cfRule type="expression" dxfId="692" priority="32" stopIfTrue="1">
      <formula>MOD(ROW(),2)&lt;&gt;0</formula>
    </cfRule>
  </conditionalFormatting>
  <conditionalFormatting sqref="B19:C24">
    <cfRule type="expression" dxfId="691" priority="39" stopIfTrue="1">
      <formula>MOD(ROW(),2)=0</formula>
    </cfRule>
    <cfRule type="expression" dxfId="690" priority="40" stopIfTrue="1">
      <formula>MOD(ROW(),2)&lt;&gt;0</formula>
    </cfRule>
  </conditionalFormatting>
  <conditionalFormatting sqref="B26:C31">
    <cfRule type="expression" dxfId="689" priority="43" stopIfTrue="1">
      <formula>MOD(ROW(),2)=0</formula>
    </cfRule>
    <cfRule type="expression" dxfId="688" priority="44" stopIfTrue="1">
      <formula>MOD(ROW(),2)&lt;&gt;0</formula>
    </cfRule>
  </conditionalFormatting>
  <conditionalFormatting sqref="B33:C38">
    <cfRule type="expression" dxfId="687" priority="47" stopIfTrue="1">
      <formula>MOD(ROW(),2)=0</formula>
    </cfRule>
    <cfRule type="expression" dxfId="686" priority="48" stopIfTrue="1">
      <formula>MOD(ROW(),2)&lt;&gt;0</formula>
    </cfRule>
  </conditionalFormatting>
  <conditionalFormatting sqref="B40:C45">
    <cfRule type="expression" dxfId="685" priority="51" stopIfTrue="1">
      <formula>MOD(ROW(),2)=0</formula>
    </cfRule>
    <cfRule type="expression" dxfId="684" priority="52" stopIfTrue="1">
      <formula>MOD(ROW(),2)&lt;&gt;0</formula>
    </cfRule>
  </conditionalFormatting>
  <conditionalFormatting sqref="B47:C53">
    <cfRule type="expression" dxfId="683" priority="55" stopIfTrue="1">
      <formula>MOD(ROW(),2)=0</formula>
    </cfRule>
    <cfRule type="expression" dxfId="682" priority="56" stopIfTrue="1">
      <formula>MOD(ROW(),2)&lt;&gt;0</formula>
    </cfRule>
  </conditionalFormatting>
  <conditionalFormatting sqref="B55:C60">
    <cfRule type="expression" dxfId="681" priority="59" stopIfTrue="1">
      <formula>MOD(ROW(),2)=0</formula>
    </cfRule>
    <cfRule type="expression" dxfId="680" priority="60"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330B-8661-45AA-9CD8-43E7C2C07A65}">
  <sheetPr codeName="Sheet32"/>
  <dimension ref="A1:D92"/>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x-308</v>
      </c>
    </row>
    <row r="6" spans="1:4" x14ac:dyDescent="0.25">
      <c r="A6" s="41" t="s">
        <v>378</v>
      </c>
      <c r="B6" s="48" t="s">
        <v>379</v>
      </c>
      <c r="C6" s="48"/>
      <c r="D6" s="48"/>
    </row>
    <row r="7" spans="1:4" x14ac:dyDescent="0.25">
      <c r="A7" s="41" t="s">
        <v>380</v>
      </c>
      <c r="B7" s="48" t="s">
        <v>31</v>
      </c>
      <c r="C7" s="48"/>
      <c r="D7" s="48"/>
    </row>
    <row r="8" spans="1:4" x14ac:dyDescent="0.25">
      <c r="A8" s="41" t="s">
        <v>124</v>
      </c>
      <c r="B8" s="48">
        <v>2006</v>
      </c>
      <c r="C8" s="48"/>
      <c r="D8" s="48"/>
    </row>
    <row r="9" spans="1:4" x14ac:dyDescent="0.25">
      <c r="A9" s="41" t="s">
        <v>125</v>
      </c>
      <c r="B9" s="48" t="s">
        <v>177</v>
      </c>
      <c r="C9" s="48"/>
      <c r="D9" s="48"/>
    </row>
    <row r="10" spans="1:4" ht="25" x14ac:dyDescent="0.25">
      <c r="A10" s="41" t="s">
        <v>6</v>
      </c>
      <c r="B10" s="48" t="s">
        <v>183</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308</v>
      </c>
      <c r="C14" s="48"/>
      <c r="D14" s="48"/>
    </row>
    <row r="15" spans="1:4" x14ac:dyDescent="0.25">
      <c r="A15" s="41" t="s">
        <v>382</v>
      </c>
      <c r="B15" s="48" t="s">
        <v>191</v>
      </c>
      <c r="C15" s="48"/>
      <c r="D15" s="48"/>
    </row>
    <row r="16" spans="1:4" x14ac:dyDescent="0.25">
      <c r="A16" s="41" t="s">
        <v>131</v>
      </c>
      <c r="B16" s="48" t="s">
        <v>187</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1.71</v>
      </c>
    </row>
    <row r="81" spans="1:4" x14ac:dyDescent="0.25">
      <c r="A81" s="44">
        <v>74</v>
      </c>
      <c r="B81" s="45">
        <v>11.48</v>
      </c>
      <c r="C81" s="45">
        <v>3.67</v>
      </c>
      <c r="D81" s="45">
        <v>1.56</v>
      </c>
    </row>
    <row r="82" spans="1:4" x14ac:dyDescent="0.25">
      <c r="A82" s="44">
        <v>75</v>
      </c>
      <c r="B82" s="45">
        <v>10.9</v>
      </c>
      <c r="C82" s="45">
        <v>3.5</v>
      </c>
      <c r="D82" s="45">
        <v>1.42</v>
      </c>
    </row>
    <row r="83" spans="1:4" x14ac:dyDescent="0.25">
      <c r="A83" s="44">
        <v>76</v>
      </c>
      <c r="B83" s="45">
        <v>10.34</v>
      </c>
      <c r="C83" s="45">
        <v>3.45</v>
      </c>
      <c r="D83" s="45">
        <v>1.29</v>
      </c>
    </row>
    <row r="84" spans="1:4" x14ac:dyDescent="0.25">
      <c r="A84" s="44">
        <v>77</v>
      </c>
      <c r="B84" s="45">
        <v>9.7899999999999991</v>
      </c>
      <c r="C84" s="45">
        <v>3.39</v>
      </c>
      <c r="D84" s="45">
        <v>1.17</v>
      </c>
    </row>
    <row r="85" spans="1:4" x14ac:dyDescent="0.25">
      <c r="A85" s="44">
        <v>78</v>
      </c>
      <c r="B85" s="45">
        <v>9.25</v>
      </c>
      <c r="C85" s="45">
        <v>3.32</v>
      </c>
      <c r="D85" s="45">
        <v>1.05</v>
      </c>
    </row>
    <row r="86" spans="1:4" x14ac:dyDescent="0.25">
      <c r="A86" s="44">
        <v>79</v>
      </c>
      <c r="B86" s="45">
        <v>8.7200000000000006</v>
      </c>
      <c r="C86" s="45">
        <v>3.05</v>
      </c>
      <c r="D86" s="45">
        <v>0.95</v>
      </c>
    </row>
    <row r="87" spans="1:4" x14ac:dyDescent="0.25">
      <c r="A87" s="44">
        <v>80</v>
      </c>
      <c r="B87" s="45">
        <v>8.19</v>
      </c>
      <c r="C87" s="45">
        <v>2.78</v>
      </c>
      <c r="D87" s="45">
        <v>0.84</v>
      </c>
    </row>
    <row r="88" spans="1:4" x14ac:dyDescent="0.25">
      <c r="A88" s="44">
        <v>81</v>
      </c>
      <c r="B88" s="45">
        <v>7.66</v>
      </c>
      <c r="C88" s="45">
        <v>2.72</v>
      </c>
      <c r="D88" s="45">
        <v>0.75</v>
      </c>
    </row>
    <row r="89" spans="1:4" x14ac:dyDescent="0.25">
      <c r="A89" s="44">
        <v>82</v>
      </c>
      <c r="B89" s="45">
        <v>7.13</v>
      </c>
      <c r="C89" s="45">
        <v>2.65</v>
      </c>
      <c r="D89" s="45">
        <v>0.66</v>
      </c>
    </row>
    <row r="90" spans="1:4" x14ac:dyDescent="0.25">
      <c r="A90" s="44">
        <v>83</v>
      </c>
      <c r="B90" s="45">
        <v>6.61</v>
      </c>
      <c r="C90" s="45">
        <v>2.57</v>
      </c>
      <c r="D90" s="45">
        <v>0.56999999999999995</v>
      </c>
    </row>
    <row r="91" spans="1:4" x14ac:dyDescent="0.25">
      <c r="A91" s="44">
        <v>84</v>
      </c>
      <c r="B91" s="45">
        <v>6.11</v>
      </c>
      <c r="C91" s="45">
        <v>2.2599999999999998</v>
      </c>
      <c r="D91" s="45">
        <v>0.5</v>
      </c>
    </row>
    <row r="92" spans="1:4" x14ac:dyDescent="0.25">
      <c r="A92" s="44">
        <v>85</v>
      </c>
      <c r="B92" s="45">
        <v>5.63</v>
      </c>
      <c r="C92" s="45">
        <v>1.94</v>
      </c>
      <c r="D92" s="45">
        <v>0.43</v>
      </c>
    </row>
  </sheetData>
  <sheetProtection algorithmName="SHA-512" hashValue="QwNjUD7T4WKjY4KyStaBBOqeM/J3UIy95fwVjSfrMOTI8v7jQTnoZ82t3Yu+ce2MV2I2lNVHTx54RCd6DgqmTw==" saltValue="yGv7U5Yj3hc3eFKw8QWtOQ==" spinCount="100000" sheet="1" objects="1" scenarios="1"/>
  <conditionalFormatting sqref="A6:A21">
    <cfRule type="expression" dxfId="487" priority="9" stopIfTrue="1">
      <formula>MOD(ROW(),2)=0</formula>
    </cfRule>
    <cfRule type="expression" dxfId="486" priority="10" stopIfTrue="1">
      <formula>MOD(ROW(),2)&lt;&gt;0</formula>
    </cfRule>
  </conditionalFormatting>
  <conditionalFormatting sqref="A26:A92">
    <cfRule type="expression" dxfId="485" priority="13" stopIfTrue="1">
      <formula>MOD(ROW(),2)=0</formula>
    </cfRule>
    <cfRule type="expression" dxfId="484" priority="14" stopIfTrue="1">
      <formula>MOD(ROW(),2)&lt;&gt;0</formula>
    </cfRule>
  </conditionalFormatting>
  <conditionalFormatting sqref="B6:D21">
    <cfRule type="expression" dxfId="483" priority="11" stopIfTrue="1">
      <formula>MOD(ROW(),2)=0</formula>
    </cfRule>
    <cfRule type="expression" dxfId="482" priority="12" stopIfTrue="1">
      <formula>MOD(ROW(),2)&lt;&gt;0</formula>
    </cfRule>
  </conditionalFormatting>
  <conditionalFormatting sqref="B26:D92">
    <cfRule type="expression" dxfId="481" priority="15" stopIfTrue="1">
      <formula>MOD(ROW(),2)=0</formula>
    </cfRule>
    <cfRule type="expression" dxfId="480" priority="16"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49DD-8457-4BB6-9920-D90F2EEED70F}">
  <sheetPr codeName="Sheet33"/>
  <dimension ref="A1:D57"/>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x-309</v>
      </c>
    </row>
    <row r="6" spans="1:4" x14ac:dyDescent="0.25">
      <c r="A6" s="41" t="s">
        <v>378</v>
      </c>
      <c r="B6" s="48" t="s">
        <v>379</v>
      </c>
      <c r="C6" s="48"/>
      <c r="D6" s="48"/>
    </row>
    <row r="7" spans="1:4" x14ac:dyDescent="0.25">
      <c r="A7" s="41" t="s">
        <v>380</v>
      </c>
      <c r="B7" s="48" t="s">
        <v>31</v>
      </c>
      <c r="C7" s="48"/>
      <c r="D7" s="48"/>
    </row>
    <row r="8" spans="1:4" x14ac:dyDescent="0.25">
      <c r="A8" s="41" t="s">
        <v>124</v>
      </c>
      <c r="B8" s="48">
        <v>2015</v>
      </c>
      <c r="C8" s="48"/>
      <c r="D8" s="48"/>
    </row>
    <row r="9" spans="1:4" x14ac:dyDescent="0.25">
      <c r="A9" s="41" t="s">
        <v>125</v>
      </c>
      <c r="B9" s="48" t="s">
        <v>177</v>
      </c>
      <c r="C9" s="48"/>
      <c r="D9" s="48"/>
    </row>
    <row r="10" spans="1:4" ht="25" x14ac:dyDescent="0.25">
      <c r="A10" s="41" t="s">
        <v>6</v>
      </c>
      <c r="B10" s="48" t="s">
        <v>178</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309</v>
      </c>
      <c r="C14" s="48"/>
      <c r="D14" s="48"/>
    </row>
    <row r="15" spans="1:4" x14ac:dyDescent="0.25">
      <c r="A15" s="41" t="s">
        <v>382</v>
      </c>
      <c r="B15" s="48" t="s">
        <v>192</v>
      </c>
      <c r="C15" s="48"/>
      <c r="D15" s="48"/>
    </row>
    <row r="16" spans="1:4" x14ac:dyDescent="0.25">
      <c r="A16" s="41" t="s">
        <v>131</v>
      </c>
      <c r="B16" s="48" t="s">
        <v>143</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2.2000000000000002</v>
      </c>
    </row>
    <row r="46" spans="1:4" x14ac:dyDescent="0.25">
      <c r="A46" s="44">
        <v>74</v>
      </c>
      <c r="B46" s="45">
        <v>11.48</v>
      </c>
      <c r="C46" s="45">
        <v>3.67</v>
      </c>
      <c r="D46" s="45">
        <v>2.02</v>
      </c>
    </row>
    <row r="47" spans="1:4" x14ac:dyDescent="0.25">
      <c r="A47" s="44">
        <v>75</v>
      </c>
      <c r="B47" s="45">
        <v>10.9</v>
      </c>
      <c r="C47" s="45">
        <v>3.5</v>
      </c>
      <c r="D47" s="45">
        <v>1.84</v>
      </c>
    </row>
    <row r="48" spans="1:4" x14ac:dyDescent="0.25">
      <c r="A48" s="44">
        <v>76</v>
      </c>
      <c r="B48" s="45">
        <v>10.34</v>
      </c>
      <c r="C48" s="45">
        <v>3.45</v>
      </c>
      <c r="D48" s="45">
        <v>1.69</v>
      </c>
    </row>
    <row r="49" spans="1:4" x14ac:dyDescent="0.25">
      <c r="A49" s="44">
        <v>77</v>
      </c>
      <c r="B49" s="45">
        <v>9.7899999999999991</v>
      </c>
      <c r="C49" s="45">
        <v>3.39</v>
      </c>
      <c r="D49" s="45">
        <v>1.54</v>
      </c>
    </row>
    <row r="50" spans="1:4" x14ac:dyDescent="0.25">
      <c r="A50" s="44">
        <v>78</v>
      </c>
      <c r="B50" s="45">
        <v>9.25</v>
      </c>
      <c r="C50" s="45">
        <v>3.32</v>
      </c>
      <c r="D50" s="45">
        <v>1.4</v>
      </c>
    </row>
    <row r="51" spans="1:4" x14ac:dyDescent="0.25">
      <c r="A51" s="44">
        <v>79</v>
      </c>
      <c r="B51" s="45">
        <v>8.7200000000000006</v>
      </c>
      <c r="C51" s="45">
        <v>3.05</v>
      </c>
      <c r="D51" s="45">
        <v>1.26</v>
      </c>
    </row>
    <row r="52" spans="1:4" x14ac:dyDescent="0.25">
      <c r="A52" s="44">
        <v>80</v>
      </c>
      <c r="B52" s="45">
        <v>8.19</v>
      </c>
      <c r="C52" s="45">
        <v>2.78</v>
      </c>
      <c r="D52" s="45">
        <v>1.1200000000000001</v>
      </c>
    </row>
    <row r="53" spans="1:4" x14ac:dyDescent="0.25">
      <c r="A53" s="44">
        <v>81</v>
      </c>
      <c r="B53" s="45">
        <v>7.66</v>
      </c>
      <c r="C53" s="45">
        <v>2.72</v>
      </c>
      <c r="D53" s="45">
        <v>1</v>
      </c>
    </row>
    <row r="54" spans="1:4" x14ac:dyDescent="0.25">
      <c r="A54" s="44">
        <v>82</v>
      </c>
      <c r="B54" s="45">
        <v>7.13</v>
      </c>
      <c r="C54" s="45">
        <v>2.65</v>
      </c>
      <c r="D54" s="45">
        <v>0.89</v>
      </c>
    </row>
    <row r="55" spans="1:4" x14ac:dyDescent="0.25">
      <c r="A55" s="44">
        <v>83</v>
      </c>
      <c r="B55" s="45">
        <v>6.61</v>
      </c>
      <c r="C55" s="45">
        <v>2.57</v>
      </c>
      <c r="D55" s="45">
        <v>0.79</v>
      </c>
    </row>
    <row r="56" spans="1:4" x14ac:dyDescent="0.25">
      <c r="A56" s="44">
        <v>84</v>
      </c>
      <c r="B56" s="45">
        <v>6.11</v>
      </c>
      <c r="C56" s="45">
        <v>2.2599999999999998</v>
      </c>
      <c r="D56" s="45">
        <v>0.67</v>
      </c>
    </row>
    <row r="57" spans="1:4" x14ac:dyDescent="0.25">
      <c r="A57" s="44">
        <v>85</v>
      </c>
      <c r="B57" s="45">
        <v>5.63</v>
      </c>
      <c r="C57" s="45">
        <v>1.94</v>
      </c>
      <c r="D57" s="45">
        <v>0.56999999999999995</v>
      </c>
    </row>
  </sheetData>
  <sheetProtection algorithmName="SHA-512" hashValue="ZalbmrYrjXxiiW+vpbL+Pl6n97W6Nd7yOC3X5DxUDRynMg2Pnt/h58yCI+juystQk3IBi2zXNZJOUTgMS5bG1Q==" saltValue="lepiFIvjO5IRISKy0BYi4w==" spinCount="100000" sheet="1" objects="1" scenarios="1"/>
  <conditionalFormatting sqref="A6:A21">
    <cfRule type="expression" dxfId="479" priority="9" stopIfTrue="1">
      <formula>MOD(ROW(),2)=0</formula>
    </cfRule>
    <cfRule type="expression" dxfId="478" priority="10" stopIfTrue="1">
      <formula>MOD(ROW(),2)&lt;&gt;0</formula>
    </cfRule>
  </conditionalFormatting>
  <conditionalFormatting sqref="A26:A57">
    <cfRule type="expression" dxfId="477" priority="13" stopIfTrue="1">
      <formula>MOD(ROW(),2)=0</formula>
    </cfRule>
    <cfRule type="expression" dxfId="476" priority="14" stopIfTrue="1">
      <formula>MOD(ROW(),2)&lt;&gt;0</formula>
    </cfRule>
  </conditionalFormatting>
  <conditionalFormatting sqref="B6:D21">
    <cfRule type="expression" dxfId="475" priority="11" stopIfTrue="1">
      <formula>MOD(ROW(),2)=0</formula>
    </cfRule>
    <cfRule type="expression" dxfId="474" priority="12" stopIfTrue="1">
      <formula>MOD(ROW(),2)&lt;&gt;0</formula>
    </cfRule>
  </conditionalFormatting>
  <conditionalFormatting sqref="B26:D57">
    <cfRule type="expression" dxfId="473" priority="15" stopIfTrue="1">
      <formula>MOD(ROW(),2)=0</formula>
    </cfRule>
    <cfRule type="expression" dxfId="472" priority="16"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A52D-23EA-41D5-BA1E-A4D1E675DD41}">
  <sheetPr codeName="Sheet34"/>
  <dimension ref="A1:D57"/>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x-310</v>
      </c>
    </row>
    <row r="6" spans="1:4" x14ac:dyDescent="0.25">
      <c r="A6" s="41" t="s">
        <v>378</v>
      </c>
      <c r="B6" s="48" t="s">
        <v>379</v>
      </c>
      <c r="C6" s="48"/>
      <c r="D6" s="48"/>
    </row>
    <row r="7" spans="1:4" x14ac:dyDescent="0.25">
      <c r="A7" s="41" t="s">
        <v>380</v>
      </c>
      <c r="B7" s="48" t="s">
        <v>31</v>
      </c>
      <c r="C7" s="48"/>
      <c r="D7" s="48"/>
    </row>
    <row r="8" spans="1:4" x14ac:dyDescent="0.25">
      <c r="A8" s="41" t="s">
        <v>124</v>
      </c>
      <c r="B8" s="48">
        <v>2015</v>
      </c>
      <c r="C8" s="48"/>
      <c r="D8" s="48"/>
    </row>
    <row r="9" spans="1:4" x14ac:dyDescent="0.25">
      <c r="A9" s="41" t="s">
        <v>125</v>
      </c>
      <c r="B9" s="48" t="s">
        <v>177</v>
      </c>
      <c r="C9" s="48"/>
      <c r="D9" s="48"/>
    </row>
    <row r="10" spans="1:4" ht="25" x14ac:dyDescent="0.25">
      <c r="A10" s="41" t="s">
        <v>6</v>
      </c>
      <c r="B10" s="48" t="s">
        <v>178</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310</v>
      </c>
      <c r="C14" s="48"/>
      <c r="D14" s="48"/>
    </row>
    <row r="15" spans="1:4" x14ac:dyDescent="0.25">
      <c r="A15" s="41" t="s">
        <v>382</v>
      </c>
      <c r="B15" s="48" t="s">
        <v>193</v>
      </c>
      <c r="C15" s="48"/>
      <c r="D15" s="48"/>
    </row>
    <row r="16" spans="1:4" x14ac:dyDescent="0.25">
      <c r="A16" s="41" t="s">
        <v>131</v>
      </c>
      <c r="B16" s="48" t="s">
        <v>147</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55</v>
      </c>
      <c r="B27" s="45">
        <v>22.36</v>
      </c>
      <c r="C27" s="45">
        <v>3.75</v>
      </c>
      <c r="D27" s="45"/>
    </row>
    <row r="28" spans="1:4" x14ac:dyDescent="0.25">
      <c r="A28" s="44">
        <v>56</v>
      </c>
      <c r="B28" s="45">
        <v>21.84</v>
      </c>
      <c r="C28" s="45">
        <v>3.78</v>
      </c>
      <c r="D28" s="45"/>
    </row>
    <row r="29" spans="1:4" x14ac:dyDescent="0.25">
      <c r="A29" s="44">
        <v>57</v>
      </c>
      <c r="B29" s="45">
        <v>21.31</v>
      </c>
      <c r="C29" s="45">
        <v>3.81</v>
      </c>
      <c r="D29" s="45"/>
    </row>
    <row r="30" spans="1:4" x14ac:dyDescent="0.25">
      <c r="A30" s="44">
        <v>58</v>
      </c>
      <c r="B30" s="45">
        <v>20.77</v>
      </c>
      <c r="C30" s="45">
        <v>3.84</v>
      </c>
      <c r="D30" s="45"/>
    </row>
    <row r="31" spans="1:4" x14ac:dyDescent="0.25">
      <c r="A31" s="44">
        <v>59</v>
      </c>
      <c r="B31" s="45">
        <v>20.23</v>
      </c>
      <c r="C31" s="45">
        <v>3.87</v>
      </c>
      <c r="D31" s="45"/>
    </row>
    <row r="32" spans="1:4" x14ac:dyDescent="0.25">
      <c r="A32" s="44">
        <v>60</v>
      </c>
      <c r="B32" s="45">
        <v>19.670000000000002</v>
      </c>
      <c r="C32" s="45">
        <v>3.89</v>
      </c>
      <c r="D32" s="45"/>
    </row>
    <row r="33" spans="1:4" x14ac:dyDescent="0.25">
      <c r="A33" s="44">
        <v>61</v>
      </c>
      <c r="B33" s="45">
        <v>19.100000000000001</v>
      </c>
      <c r="C33" s="45">
        <v>3.92</v>
      </c>
      <c r="D33" s="45"/>
    </row>
    <row r="34" spans="1:4" x14ac:dyDescent="0.25">
      <c r="A34" s="44">
        <v>62</v>
      </c>
      <c r="B34" s="45">
        <v>18.52</v>
      </c>
      <c r="C34" s="45">
        <v>3.94</v>
      </c>
      <c r="D34" s="45"/>
    </row>
    <row r="35" spans="1:4" x14ac:dyDescent="0.25">
      <c r="A35" s="44">
        <v>63</v>
      </c>
      <c r="B35" s="45">
        <v>17.95</v>
      </c>
      <c r="C35" s="45">
        <v>3.95</v>
      </c>
      <c r="D35" s="45"/>
    </row>
    <row r="36" spans="1:4" x14ac:dyDescent="0.25">
      <c r="A36" s="44">
        <v>64</v>
      </c>
      <c r="B36" s="45">
        <v>17.37</v>
      </c>
      <c r="C36" s="45">
        <v>3.97</v>
      </c>
      <c r="D36" s="45"/>
    </row>
    <row r="37" spans="1:4" x14ac:dyDescent="0.25">
      <c r="A37" s="44">
        <v>65</v>
      </c>
      <c r="B37" s="45">
        <v>16.8</v>
      </c>
      <c r="C37" s="45">
        <v>3.98</v>
      </c>
      <c r="D37" s="45"/>
    </row>
    <row r="38" spans="1:4" x14ac:dyDescent="0.25">
      <c r="A38" s="44">
        <v>66</v>
      </c>
      <c r="B38" s="45">
        <v>16.22</v>
      </c>
      <c r="C38" s="45">
        <v>3.98</v>
      </c>
      <c r="D38" s="45"/>
    </row>
    <row r="39" spans="1:4" x14ac:dyDescent="0.25">
      <c r="A39" s="44">
        <v>67</v>
      </c>
      <c r="B39" s="45">
        <v>15.64</v>
      </c>
      <c r="C39" s="45">
        <v>3.98</v>
      </c>
      <c r="D39" s="45"/>
    </row>
    <row r="40" spans="1:4" x14ac:dyDescent="0.25">
      <c r="A40" s="44">
        <v>68</v>
      </c>
      <c r="B40" s="45">
        <v>15.05</v>
      </c>
      <c r="C40" s="45">
        <v>3.98</v>
      </c>
      <c r="D40" s="45"/>
    </row>
    <row r="41" spans="1:4" x14ac:dyDescent="0.25">
      <c r="A41" s="44">
        <v>69</v>
      </c>
      <c r="B41" s="45">
        <v>14.46</v>
      </c>
      <c r="C41" s="45">
        <v>3.93</v>
      </c>
      <c r="D41" s="45"/>
    </row>
    <row r="42" spans="1:4" x14ac:dyDescent="0.25">
      <c r="A42" s="44">
        <v>70</v>
      </c>
      <c r="B42" s="45">
        <v>13.86</v>
      </c>
      <c r="C42" s="45">
        <v>3.87</v>
      </c>
      <c r="D42" s="45"/>
    </row>
    <row r="43" spans="1:4" x14ac:dyDescent="0.25">
      <c r="A43" s="44">
        <v>71</v>
      </c>
      <c r="B43" s="45">
        <v>13.26</v>
      </c>
      <c r="C43" s="45">
        <v>3.86</v>
      </c>
      <c r="D43" s="45"/>
    </row>
    <row r="44" spans="1:4" x14ac:dyDescent="0.25">
      <c r="A44" s="44">
        <v>72</v>
      </c>
      <c r="B44" s="45">
        <v>12.66</v>
      </c>
      <c r="C44" s="45">
        <v>3.84</v>
      </c>
      <c r="D44" s="45"/>
    </row>
    <row r="45" spans="1:4" x14ac:dyDescent="0.25">
      <c r="A45" s="44">
        <v>73</v>
      </c>
      <c r="B45" s="45">
        <v>12.07</v>
      </c>
      <c r="C45" s="45">
        <v>3.82</v>
      </c>
      <c r="D45" s="45">
        <v>1.71</v>
      </c>
    </row>
    <row r="46" spans="1:4" x14ac:dyDescent="0.25">
      <c r="A46" s="44">
        <v>74</v>
      </c>
      <c r="B46" s="45">
        <v>11.48</v>
      </c>
      <c r="C46" s="45">
        <v>3.67</v>
      </c>
      <c r="D46" s="45">
        <v>1.56</v>
      </c>
    </row>
    <row r="47" spans="1:4" x14ac:dyDescent="0.25">
      <c r="A47" s="44">
        <v>75</v>
      </c>
      <c r="B47" s="45">
        <v>10.9</v>
      </c>
      <c r="C47" s="45">
        <v>3.5</v>
      </c>
      <c r="D47" s="45">
        <v>1.42</v>
      </c>
    </row>
    <row r="48" spans="1:4" x14ac:dyDescent="0.25">
      <c r="A48" s="44">
        <v>76</v>
      </c>
      <c r="B48" s="45">
        <v>10.34</v>
      </c>
      <c r="C48" s="45">
        <v>3.45</v>
      </c>
      <c r="D48" s="45">
        <v>1.29</v>
      </c>
    </row>
    <row r="49" spans="1:4" x14ac:dyDescent="0.25">
      <c r="A49" s="44">
        <v>77</v>
      </c>
      <c r="B49" s="45">
        <v>9.7899999999999991</v>
      </c>
      <c r="C49" s="45">
        <v>3.39</v>
      </c>
      <c r="D49" s="45">
        <v>1.17</v>
      </c>
    </row>
    <row r="50" spans="1:4" x14ac:dyDescent="0.25">
      <c r="A50" s="44">
        <v>78</v>
      </c>
      <c r="B50" s="45">
        <v>9.25</v>
      </c>
      <c r="C50" s="45">
        <v>3.32</v>
      </c>
      <c r="D50" s="45">
        <v>1.05</v>
      </c>
    </row>
    <row r="51" spans="1:4" x14ac:dyDescent="0.25">
      <c r="A51" s="44">
        <v>79</v>
      </c>
      <c r="B51" s="45">
        <v>8.7200000000000006</v>
      </c>
      <c r="C51" s="45">
        <v>3.05</v>
      </c>
      <c r="D51" s="45">
        <v>0.95</v>
      </c>
    </row>
    <row r="52" spans="1:4" x14ac:dyDescent="0.25">
      <c r="A52" s="44">
        <v>80</v>
      </c>
      <c r="B52" s="45">
        <v>8.19</v>
      </c>
      <c r="C52" s="45">
        <v>2.78</v>
      </c>
      <c r="D52" s="45">
        <v>0.84</v>
      </c>
    </row>
    <row r="53" spans="1:4" x14ac:dyDescent="0.25">
      <c r="A53" s="44">
        <v>81</v>
      </c>
      <c r="B53" s="45">
        <v>7.66</v>
      </c>
      <c r="C53" s="45">
        <v>2.72</v>
      </c>
      <c r="D53" s="45">
        <v>0.75</v>
      </c>
    </row>
    <row r="54" spans="1:4" x14ac:dyDescent="0.25">
      <c r="A54" s="44">
        <v>82</v>
      </c>
      <c r="B54" s="45">
        <v>7.13</v>
      </c>
      <c r="C54" s="45">
        <v>2.65</v>
      </c>
      <c r="D54" s="45">
        <v>0.66</v>
      </c>
    </row>
    <row r="55" spans="1:4" x14ac:dyDescent="0.25">
      <c r="A55" s="44">
        <v>83</v>
      </c>
      <c r="B55" s="45">
        <v>6.61</v>
      </c>
      <c r="C55" s="45">
        <v>2.57</v>
      </c>
      <c r="D55" s="45">
        <v>0.56999999999999995</v>
      </c>
    </row>
    <row r="56" spans="1:4" x14ac:dyDescent="0.25">
      <c r="A56" s="44">
        <v>84</v>
      </c>
      <c r="B56" s="45">
        <v>6.11</v>
      </c>
      <c r="C56" s="45">
        <v>2.2599999999999998</v>
      </c>
      <c r="D56" s="45">
        <v>0.5</v>
      </c>
    </row>
    <row r="57" spans="1:4" x14ac:dyDescent="0.25">
      <c r="A57" s="44">
        <v>85</v>
      </c>
      <c r="B57" s="45">
        <v>5.63</v>
      </c>
      <c r="C57" s="45">
        <v>1.94</v>
      </c>
      <c r="D57" s="45">
        <v>0.43</v>
      </c>
    </row>
  </sheetData>
  <sheetProtection algorithmName="SHA-512" hashValue="hdDcmh2fS/OMMz2mm4qEmMCw+8PL2yWfHZ+kBHj48qGirRuDNBhe/zABqUkh04CrBpoc0QKSueWHDBZh+FlQxg==" saltValue="/r0aTg3/tiFIACegguR2HA==" spinCount="100000" sheet="1" objects="1" scenarios="1"/>
  <conditionalFormatting sqref="A6:A21">
    <cfRule type="expression" dxfId="471" priority="9" stopIfTrue="1">
      <formula>MOD(ROW(),2)=0</formula>
    </cfRule>
    <cfRule type="expression" dxfId="470" priority="10" stopIfTrue="1">
      <formula>MOD(ROW(),2)&lt;&gt;0</formula>
    </cfRule>
  </conditionalFormatting>
  <conditionalFormatting sqref="A26:A57">
    <cfRule type="expression" dxfId="469" priority="13" stopIfTrue="1">
      <formula>MOD(ROW(),2)=0</formula>
    </cfRule>
    <cfRule type="expression" dxfId="468" priority="14" stopIfTrue="1">
      <formula>MOD(ROW(),2)&lt;&gt;0</formula>
    </cfRule>
  </conditionalFormatting>
  <conditionalFormatting sqref="B6:D21">
    <cfRule type="expression" dxfId="467" priority="11" stopIfTrue="1">
      <formula>MOD(ROW(),2)=0</formula>
    </cfRule>
    <cfRule type="expression" dxfId="466" priority="12" stopIfTrue="1">
      <formula>MOD(ROW(),2)&lt;&gt;0</formula>
    </cfRule>
  </conditionalFormatting>
  <conditionalFormatting sqref="B26:D57">
    <cfRule type="expression" dxfId="465" priority="15" stopIfTrue="1">
      <formula>MOD(ROW(),2)=0</formula>
    </cfRule>
    <cfRule type="expression" dxfId="464" priority="16"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B1D5-361C-4335-8A5D-0E671B90F961}">
  <sheetPr codeName="Sheet35"/>
  <dimension ref="A1:D92"/>
  <sheetViews>
    <sheetView showGridLines="0" topLeftCell="A5"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x-311</v>
      </c>
    </row>
    <row r="6" spans="1:4" x14ac:dyDescent="0.25">
      <c r="A6" s="41" t="s">
        <v>378</v>
      </c>
      <c r="B6" s="48" t="s">
        <v>379</v>
      </c>
      <c r="C6" s="48"/>
      <c r="D6" s="48"/>
    </row>
    <row r="7" spans="1:4" x14ac:dyDescent="0.25">
      <c r="A7" s="41" t="s">
        <v>380</v>
      </c>
      <c r="B7" s="48" t="s">
        <v>31</v>
      </c>
      <c r="C7" s="48"/>
      <c r="D7" s="48"/>
    </row>
    <row r="8" spans="1:4" x14ac:dyDescent="0.25">
      <c r="A8" s="41" t="s">
        <v>124</v>
      </c>
      <c r="B8" s="48">
        <v>2015</v>
      </c>
      <c r="C8" s="48"/>
      <c r="D8" s="48"/>
    </row>
    <row r="9" spans="1:4" x14ac:dyDescent="0.25">
      <c r="A9" s="41" t="s">
        <v>125</v>
      </c>
      <c r="B9" s="48" t="s">
        <v>177</v>
      </c>
      <c r="C9" s="48"/>
      <c r="D9" s="48"/>
    </row>
    <row r="10" spans="1:4" ht="25" x14ac:dyDescent="0.25">
      <c r="A10" s="41" t="s">
        <v>6</v>
      </c>
      <c r="B10" s="48" t="s">
        <v>183</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311</v>
      </c>
      <c r="C14" s="48"/>
      <c r="D14" s="48"/>
    </row>
    <row r="15" spans="1:4" x14ac:dyDescent="0.25">
      <c r="A15" s="41" t="s">
        <v>382</v>
      </c>
      <c r="B15" s="48" t="s">
        <v>194</v>
      </c>
      <c r="C15" s="48"/>
      <c r="D15" s="48"/>
    </row>
    <row r="16" spans="1:4" x14ac:dyDescent="0.25">
      <c r="A16" s="41" t="s">
        <v>131</v>
      </c>
      <c r="B16" s="48" t="s">
        <v>156</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2.2000000000000002</v>
      </c>
    </row>
    <row r="81" spans="1:4" x14ac:dyDescent="0.25">
      <c r="A81" s="44">
        <v>74</v>
      </c>
      <c r="B81" s="45">
        <v>11.48</v>
      </c>
      <c r="C81" s="45">
        <v>3.67</v>
      </c>
      <c r="D81" s="45">
        <v>2.02</v>
      </c>
    </row>
    <row r="82" spans="1:4" x14ac:dyDescent="0.25">
      <c r="A82" s="44">
        <v>75</v>
      </c>
      <c r="B82" s="45">
        <v>10.9</v>
      </c>
      <c r="C82" s="45">
        <v>3.5</v>
      </c>
      <c r="D82" s="45">
        <v>1.84</v>
      </c>
    </row>
    <row r="83" spans="1:4" x14ac:dyDescent="0.25">
      <c r="A83" s="44">
        <v>76</v>
      </c>
      <c r="B83" s="45">
        <v>10.34</v>
      </c>
      <c r="C83" s="45">
        <v>3.45</v>
      </c>
      <c r="D83" s="45">
        <v>1.69</v>
      </c>
    </row>
    <row r="84" spans="1:4" x14ac:dyDescent="0.25">
      <c r="A84" s="44">
        <v>77</v>
      </c>
      <c r="B84" s="45">
        <v>9.7899999999999991</v>
      </c>
      <c r="C84" s="45">
        <v>3.39</v>
      </c>
      <c r="D84" s="45">
        <v>1.54</v>
      </c>
    </row>
    <row r="85" spans="1:4" x14ac:dyDescent="0.25">
      <c r="A85" s="44">
        <v>78</v>
      </c>
      <c r="B85" s="45">
        <v>9.25</v>
      </c>
      <c r="C85" s="45">
        <v>3.32</v>
      </c>
      <c r="D85" s="45">
        <v>1.4</v>
      </c>
    </row>
    <row r="86" spans="1:4" x14ac:dyDescent="0.25">
      <c r="A86" s="44">
        <v>79</v>
      </c>
      <c r="B86" s="45">
        <v>8.7200000000000006</v>
      </c>
      <c r="C86" s="45">
        <v>3.05</v>
      </c>
      <c r="D86" s="45">
        <v>1.26</v>
      </c>
    </row>
    <row r="87" spans="1:4" x14ac:dyDescent="0.25">
      <c r="A87" s="44">
        <v>80</v>
      </c>
      <c r="B87" s="45">
        <v>8.19</v>
      </c>
      <c r="C87" s="45">
        <v>2.78</v>
      </c>
      <c r="D87" s="45">
        <v>1.1200000000000001</v>
      </c>
    </row>
    <row r="88" spans="1:4" x14ac:dyDescent="0.25">
      <c r="A88" s="44">
        <v>81</v>
      </c>
      <c r="B88" s="45">
        <v>7.66</v>
      </c>
      <c r="C88" s="45">
        <v>2.72</v>
      </c>
      <c r="D88" s="45">
        <v>1</v>
      </c>
    </row>
    <row r="89" spans="1:4" x14ac:dyDescent="0.25">
      <c r="A89" s="44">
        <v>82</v>
      </c>
      <c r="B89" s="45">
        <v>7.13</v>
      </c>
      <c r="C89" s="45">
        <v>2.65</v>
      </c>
      <c r="D89" s="45">
        <v>0.89</v>
      </c>
    </row>
    <row r="90" spans="1:4" x14ac:dyDescent="0.25">
      <c r="A90" s="44">
        <v>83</v>
      </c>
      <c r="B90" s="45">
        <v>6.61</v>
      </c>
      <c r="C90" s="45">
        <v>2.57</v>
      </c>
      <c r="D90" s="45">
        <v>0.79</v>
      </c>
    </row>
    <row r="91" spans="1:4" x14ac:dyDescent="0.25">
      <c r="A91" s="44">
        <v>84</v>
      </c>
      <c r="B91" s="45">
        <v>6.11</v>
      </c>
      <c r="C91" s="45">
        <v>2.2599999999999998</v>
      </c>
      <c r="D91" s="45">
        <v>0.67</v>
      </c>
    </row>
    <row r="92" spans="1:4" x14ac:dyDescent="0.25">
      <c r="A92" s="44">
        <v>85</v>
      </c>
      <c r="B92" s="45">
        <v>5.63</v>
      </c>
      <c r="C92" s="45">
        <v>1.94</v>
      </c>
      <c r="D92" s="45">
        <v>0.56999999999999995</v>
      </c>
    </row>
  </sheetData>
  <sheetProtection algorithmName="SHA-512" hashValue="1tWl7/aauMMVXNiHFbsEzYyPfsqJKjUR+1X5b/3fxVy+JoWBnEfnB3HetxH8fTbb+Y7Cy0bkZW0CEkIwQk7e3A==" saltValue="qyGzQlWQt0pXqWJrkiFS0g==" spinCount="100000" sheet="1" objects="1" scenarios="1"/>
  <conditionalFormatting sqref="A6:A21">
    <cfRule type="expression" dxfId="463" priority="9" stopIfTrue="1">
      <formula>MOD(ROW(),2)=0</formula>
    </cfRule>
    <cfRule type="expression" dxfId="462" priority="10" stopIfTrue="1">
      <formula>MOD(ROW(),2)&lt;&gt;0</formula>
    </cfRule>
  </conditionalFormatting>
  <conditionalFormatting sqref="A26:A92">
    <cfRule type="expression" dxfId="461" priority="13" stopIfTrue="1">
      <formula>MOD(ROW(),2)=0</formula>
    </cfRule>
    <cfRule type="expression" dxfId="460" priority="14" stopIfTrue="1">
      <formula>MOD(ROW(),2)&lt;&gt;0</formula>
    </cfRule>
  </conditionalFormatting>
  <conditionalFormatting sqref="B6:D21">
    <cfRule type="expression" dxfId="459" priority="11" stopIfTrue="1">
      <formula>MOD(ROW(),2)=0</formula>
    </cfRule>
    <cfRule type="expression" dxfId="458" priority="12" stopIfTrue="1">
      <formula>MOD(ROW(),2)&lt;&gt;0</formula>
    </cfRule>
  </conditionalFormatting>
  <conditionalFormatting sqref="B26:D92">
    <cfRule type="expression" dxfId="457" priority="15" stopIfTrue="1">
      <formula>MOD(ROW(),2)=0</formula>
    </cfRule>
    <cfRule type="expression" dxfId="456" priority="16"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41F4-7754-4A06-9CE9-BD855C584ABD}">
  <sheetPr codeName="Sheet36"/>
  <dimension ref="A1:D92"/>
  <sheetViews>
    <sheetView showGridLines="0" topLeftCell="A5"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Pensioner Cash Equivalent - x-312</v>
      </c>
    </row>
    <row r="6" spans="1:4" x14ac:dyDescent="0.25">
      <c r="A6" s="41" t="s">
        <v>378</v>
      </c>
      <c r="B6" s="48" t="s">
        <v>379</v>
      </c>
      <c r="C6" s="48"/>
      <c r="D6" s="48"/>
    </row>
    <row r="7" spans="1:4" x14ac:dyDescent="0.25">
      <c r="A7" s="41" t="s">
        <v>380</v>
      </c>
      <c r="B7" s="48" t="s">
        <v>31</v>
      </c>
      <c r="C7" s="48"/>
      <c r="D7" s="48"/>
    </row>
    <row r="8" spans="1:4" x14ac:dyDescent="0.25">
      <c r="A8" s="41" t="s">
        <v>124</v>
      </c>
      <c r="B8" s="48">
        <v>2015</v>
      </c>
      <c r="C8" s="48"/>
      <c r="D8" s="48"/>
    </row>
    <row r="9" spans="1:4" x14ac:dyDescent="0.25">
      <c r="A9" s="41" t="s">
        <v>125</v>
      </c>
      <c r="B9" s="48" t="s">
        <v>177</v>
      </c>
      <c r="C9" s="48"/>
      <c r="D9" s="48"/>
    </row>
    <row r="10" spans="1:4" ht="25" x14ac:dyDescent="0.25">
      <c r="A10" s="41" t="s">
        <v>6</v>
      </c>
      <c r="B10" s="48" t="s">
        <v>183</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312</v>
      </c>
      <c r="C14" s="48"/>
      <c r="D14" s="48"/>
    </row>
    <row r="15" spans="1:4" x14ac:dyDescent="0.25">
      <c r="A15" s="41" t="s">
        <v>382</v>
      </c>
      <c r="B15" s="48" t="s">
        <v>195</v>
      </c>
      <c r="C15" s="48"/>
      <c r="D15" s="48"/>
    </row>
    <row r="16" spans="1:4" x14ac:dyDescent="0.25">
      <c r="A16" s="41" t="s">
        <v>131</v>
      </c>
      <c r="B16" s="48" t="s">
        <v>158</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394</v>
      </c>
      <c r="C26" s="57" t="s">
        <v>402</v>
      </c>
      <c r="D26" s="57" t="s">
        <v>397</v>
      </c>
    </row>
    <row r="27" spans="1:4" x14ac:dyDescent="0.25">
      <c r="A27" s="44">
        <v>20</v>
      </c>
      <c r="B27" s="45">
        <v>36.54</v>
      </c>
      <c r="C27" s="45">
        <v>2.1800000000000002</v>
      </c>
      <c r="D27" s="45"/>
    </row>
    <row r="28" spans="1:4" x14ac:dyDescent="0.25">
      <c r="A28" s="44">
        <v>21</v>
      </c>
      <c r="B28" s="45">
        <v>36.25</v>
      </c>
      <c r="C28" s="45">
        <v>2.2200000000000002</v>
      </c>
      <c r="D28" s="45"/>
    </row>
    <row r="29" spans="1:4" x14ac:dyDescent="0.25">
      <c r="A29" s="44">
        <v>22</v>
      </c>
      <c r="B29" s="45">
        <v>35.96</v>
      </c>
      <c r="C29" s="45">
        <v>2.2599999999999998</v>
      </c>
      <c r="D29" s="45"/>
    </row>
    <row r="30" spans="1:4" x14ac:dyDescent="0.25">
      <c r="A30" s="44">
        <v>23</v>
      </c>
      <c r="B30" s="45">
        <v>35.659999999999997</v>
      </c>
      <c r="C30" s="45">
        <v>2.29</v>
      </c>
      <c r="D30" s="45"/>
    </row>
    <row r="31" spans="1:4" x14ac:dyDescent="0.25">
      <c r="A31" s="44">
        <v>24</v>
      </c>
      <c r="B31" s="45">
        <v>35.35</v>
      </c>
      <c r="C31" s="45">
        <v>2.33</v>
      </c>
      <c r="D31" s="45"/>
    </row>
    <row r="32" spans="1:4" x14ac:dyDescent="0.25">
      <c r="A32" s="44">
        <v>25</v>
      </c>
      <c r="B32" s="45">
        <v>35.04</v>
      </c>
      <c r="C32" s="45">
        <v>2.37</v>
      </c>
      <c r="D32" s="45"/>
    </row>
    <row r="33" spans="1:4" x14ac:dyDescent="0.25">
      <c r="A33" s="44">
        <v>26</v>
      </c>
      <c r="B33" s="45">
        <v>34.72</v>
      </c>
      <c r="C33" s="45">
        <v>2.42</v>
      </c>
      <c r="D33" s="45"/>
    </row>
    <row r="34" spans="1:4" x14ac:dyDescent="0.25">
      <c r="A34" s="44">
        <v>27</v>
      </c>
      <c r="B34" s="45">
        <v>34.39</v>
      </c>
      <c r="C34" s="45">
        <v>2.46</v>
      </c>
      <c r="D34" s="45"/>
    </row>
    <row r="35" spans="1:4" x14ac:dyDescent="0.25">
      <c r="A35" s="44">
        <v>28</v>
      </c>
      <c r="B35" s="45">
        <v>34.06</v>
      </c>
      <c r="C35" s="45">
        <v>2.5</v>
      </c>
      <c r="D35" s="45"/>
    </row>
    <row r="36" spans="1:4" x14ac:dyDescent="0.25">
      <c r="A36" s="44">
        <v>29</v>
      </c>
      <c r="B36" s="45">
        <v>33.72</v>
      </c>
      <c r="C36" s="45">
        <v>2.54</v>
      </c>
      <c r="D36" s="45"/>
    </row>
    <row r="37" spans="1:4" x14ac:dyDescent="0.25">
      <c r="A37" s="44">
        <v>30</v>
      </c>
      <c r="B37" s="45">
        <v>33.380000000000003</v>
      </c>
      <c r="C37" s="45">
        <v>2.59</v>
      </c>
      <c r="D37" s="45"/>
    </row>
    <row r="38" spans="1:4" x14ac:dyDescent="0.25">
      <c r="A38" s="44">
        <v>31</v>
      </c>
      <c r="B38" s="45">
        <v>33.020000000000003</v>
      </c>
      <c r="C38" s="45">
        <v>2.63</v>
      </c>
      <c r="D38" s="45"/>
    </row>
    <row r="39" spans="1:4" x14ac:dyDescent="0.25">
      <c r="A39" s="44">
        <v>32</v>
      </c>
      <c r="B39" s="45">
        <v>32.659999999999997</v>
      </c>
      <c r="C39" s="45">
        <v>2.68</v>
      </c>
      <c r="D39" s="45"/>
    </row>
    <row r="40" spans="1:4" x14ac:dyDescent="0.25">
      <c r="A40" s="44">
        <v>33</v>
      </c>
      <c r="B40" s="45">
        <v>32.29</v>
      </c>
      <c r="C40" s="45">
        <v>2.72</v>
      </c>
      <c r="D40" s="45"/>
    </row>
    <row r="41" spans="1:4" x14ac:dyDescent="0.25">
      <c r="A41" s="44">
        <v>34</v>
      </c>
      <c r="B41" s="45">
        <v>31.91</v>
      </c>
      <c r="C41" s="45">
        <v>2.77</v>
      </c>
      <c r="D41" s="45"/>
    </row>
    <row r="42" spans="1:4" x14ac:dyDescent="0.25">
      <c r="A42" s="44">
        <v>35</v>
      </c>
      <c r="B42" s="45">
        <v>31.53</v>
      </c>
      <c r="C42" s="45">
        <v>2.82</v>
      </c>
      <c r="D42" s="45"/>
    </row>
    <row r="43" spans="1:4" x14ac:dyDescent="0.25">
      <c r="A43" s="44">
        <v>36</v>
      </c>
      <c r="B43" s="45">
        <v>31.14</v>
      </c>
      <c r="C43" s="45">
        <v>2.86</v>
      </c>
      <c r="D43" s="45"/>
    </row>
    <row r="44" spans="1:4" x14ac:dyDescent="0.25">
      <c r="A44" s="44">
        <v>37</v>
      </c>
      <c r="B44" s="45">
        <v>30.74</v>
      </c>
      <c r="C44" s="45">
        <v>2.91</v>
      </c>
      <c r="D44" s="45"/>
    </row>
    <row r="45" spans="1:4" x14ac:dyDescent="0.25">
      <c r="A45" s="44">
        <v>38</v>
      </c>
      <c r="B45" s="45">
        <v>30.33</v>
      </c>
      <c r="C45" s="45">
        <v>2.96</v>
      </c>
      <c r="D45" s="45"/>
    </row>
    <row r="46" spans="1:4" x14ac:dyDescent="0.25">
      <c r="A46" s="44">
        <v>39</v>
      </c>
      <c r="B46" s="45">
        <v>29.92</v>
      </c>
      <c r="C46" s="45">
        <v>3.01</v>
      </c>
      <c r="D46" s="45"/>
    </row>
    <row r="47" spans="1:4" x14ac:dyDescent="0.25">
      <c r="A47" s="44">
        <v>40</v>
      </c>
      <c r="B47" s="45">
        <v>29.5</v>
      </c>
      <c r="C47" s="45">
        <v>3.06</v>
      </c>
      <c r="D47" s="45"/>
    </row>
    <row r="48" spans="1:4" x14ac:dyDescent="0.25">
      <c r="A48" s="44">
        <v>41</v>
      </c>
      <c r="B48" s="45">
        <v>29.07</v>
      </c>
      <c r="C48" s="45">
        <v>3.11</v>
      </c>
      <c r="D48" s="45"/>
    </row>
    <row r="49" spans="1:4" x14ac:dyDescent="0.25">
      <c r="A49" s="44">
        <v>42</v>
      </c>
      <c r="B49" s="45">
        <v>28.63</v>
      </c>
      <c r="C49" s="45">
        <v>3.16</v>
      </c>
      <c r="D49" s="45"/>
    </row>
    <row r="50" spans="1:4" x14ac:dyDescent="0.25">
      <c r="A50" s="44">
        <v>43</v>
      </c>
      <c r="B50" s="45">
        <v>28.19</v>
      </c>
      <c r="C50" s="45">
        <v>3.21</v>
      </c>
      <c r="D50" s="45"/>
    </row>
    <row r="51" spans="1:4" x14ac:dyDescent="0.25">
      <c r="A51" s="44">
        <v>44</v>
      </c>
      <c r="B51" s="45">
        <v>27.74</v>
      </c>
      <c r="C51" s="45">
        <v>3.25</v>
      </c>
      <c r="D51" s="45"/>
    </row>
    <row r="52" spans="1:4" x14ac:dyDescent="0.25">
      <c r="A52" s="44">
        <v>45</v>
      </c>
      <c r="B52" s="45">
        <v>27.28</v>
      </c>
      <c r="C52" s="45">
        <v>3.3</v>
      </c>
      <c r="D52" s="45"/>
    </row>
    <row r="53" spans="1:4" x14ac:dyDescent="0.25">
      <c r="A53" s="44">
        <v>46</v>
      </c>
      <c r="B53" s="45">
        <v>26.81</v>
      </c>
      <c r="C53" s="45">
        <v>3.35</v>
      </c>
      <c r="D53" s="45"/>
    </row>
    <row r="54" spans="1:4" x14ac:dyDescent="0.25">
      <c r="A54" s="44">
        <v>47</v>
      </c>
      <c r="B54" s="45">
        <v>26.34</v>
      </c>
      <c r="C54" s="45">
        <v>3.4</v>
      </c>
      <c r="D54" s="45"/>
    </row>
    <row r="55" spans="1:4" x14ac:dyDescent="0.25">
      <c r="A55" s="44">
        <v>48</v>
      </c>
      <c r="B55" s="45">
        <v>25.86</v>
      </c>
      <c r="C55" s="45">
        <v>3.44</v>
      </c>
      <c r="D55" s="45"/>
    </row>
    <row r="56" spans="1:4" x14ac:dyDescent="0.25">
      <c r="A56" s="44">
        <v>49</v>
      </c>
      <c r="B56" s="45">
        <v>25.37</v>
      </c>
      <c r="C56" s="45">
        <v>3.49</v>
      </c>
      <c r="D56" s="45"/>
    </row>
    <row r="57" spans="1:4" x14ac:dyDescent="0.25">
      <c r="A57" s="44">
        <v>50</v>
      </c>
      <c r="B57" s="45">
        <v>24.88</v>
      </c>
      <c r="C57" s="45">
        <v>3.54</v>
      </c>
      <c r="D57" s="45"/>
    </row>
    <row r="58" spans="1:4" x14ac:dyDescent="0.25">
      <c r="A58" s="44">
        <v>51</v>
      </c>
      <c r="B58" s="45">
        <v>24.38</v>
      </c>
      <c r="C58" s="45">
        <v>3.58</v>
      </c>
      <c r="D58" s="45"/>
    </row>
    <row r="59" spans="1:4" x14ac:dyDescent="0.25">
      <c r="A59" s="44">
        <v>52</v>
      </c>
      <c r="B59" s="45">
        <v>23.87</v>
      </c>
      <c r="C59" s="45">
        <v>3.63</v>
      </c>
      <c r="D59" s="45"/>
    </row>
    <row r="60" spans="1:4" x14ac:dyDescent="0.25">
      <c r="A60" s="44">
        <v>53</v>
      </c>
      <c r="B60" s="45">
        <v>23.35</v>
      </c>
      <c r="C60" s="45">
        <v>3.67</v>
      </c>
      <c r="D60" s="45"/>
    </row>
    <row r="61" spans="1:4" x14ac:dyDescent="0.25">
      <c r="A61" s="44">
        <v>54</v>
      </c>
      <c r="B61" s="45">
        <v>22.83</v>
      </c>
      <c r="C61" s="45">
        <v>3.71</v>
      </c>
      <c r="D61" s="45"/>
    </row>
    <row r="62" spans="1:4" x14ac:dyDescent="0.25">
      <c r="A62" s="44">
        <v>55</v>
      </c>
      <c r="B62" s="45">
        <v>22.31</v>
      </c>
      <c r="C62" s="45">
        <v>3.75</v>
      </c>
      <c r="D62" s="45"/>
    </row>
    <row r="63" spans="1:4" x14ac:dyDescent="0.25">
      <c r="A63" s="44">
        <v>56</v>
      </c>
      <c r="B63" s="45">
        <v>21.79</v>
      </c>
      <c r="C63" s="45">
        <v>3.78</v>
      </c>
      <c r="D63" s="45"/>
    </row>
    <row r="64" spans="1:4" x14ac:dyDescent="0.25">
      <c r="A64" s="44">
        <v>57</v>
      </c>
      <c r="B64" s="45">
        <v>21.25</v>
      </c>
      <c r="C64" s="45">
        <v>3.81</v>
      </c>
      <c r="D64" s="45"/>
    </row>
    <row r="65" spans="1:4" x14ac:dyDescent="0.25">
      <c r="A65" s="44">
        <v>58</v>
      </c>
      <c r="B65" s="45">
        <v>20.72</v>
      </c>
      <c r="C65" s="45">
        <v>3.84</v>
      </c>
      <c r="D65" s="45"/>
    </row>
    <row r="66" spans="1:4" x14ac:dyDescent="0.25">
      <c r="A66" s="44">
        <v>59</v>
      </c>
      <c r="B66" s="45">
        <v>20.170000000000002</v>
      </c>
      <c r="C66" s="45">
        <v>3.87</v>
      </c>
      <c r="D66" s="45"/>
    </row>
    <row r="67" spans="1:4" x14ac:dyDescent="0.25">
      <c r="A67" s="44">
        <v>60</v>
      </c>
      <c r="B67" s="45">
        <v>19.62</v>
      </c>
      <c r="C67" s="45">
        <v>3.89</v>
      </c>
      <c r="D67" s="45"/>
    </row>
    <row r="68" spans="1:4" x14ac:dyDescent="0.25">
      <c r="A68" s="44">
        <v>61</v>
      </c>
      <c r="B68" s="45">
        <v>19.059999999999999</v>
      </c>
      <c r="C68" s="45">
        <v>3.92</v>
      </c>
      <c r="D68" s="45"/>
    </row>
    <row r="69" spans="1:4" x14ac:dyDescent="0.25">
      <c r="A69" s="44">
        <v>62</v>
      </c>
      <c r="B69" s="45">
        <v>18.5</v>
      </c>
      <c r="C69" s="45">
        <v>3.94</v>
      </c>
      <c r="D69" s="45"/>
    </row>
    <row r="70" spans="1:4" x14ac:dyDescent="0.25">
      <c r="A70" s="44">
        <v>63</v>
      </c>
      <c r="B70" s="45">
        <v>17.940000000000001</v>
      </c>
      <c r="C70" s="45">
        <v>3.95</v>
      </c>
      <c r="D70" s="45"/>
    </row>
    <row r="71" spans="1:4" x14ac:dyDescent="0.25">
      <c r="A71" s="44">
        <v>64</v>
      </c>
      <c r="B71" s="45">
        <v>17.37</v>
      </c>
      <c r="C71" s="45">
        <v>3.97</v>
      </c>
      <c r="D71" s="45"/>
    </row>
    <row r="72" spans="1:4" x14ac:dyDescent="0.25">
      <c r="A72" s="44">
        <v>65</v>
      </c>
      <c r="B72" s="45">
        <v>16.8</v>
      </c>
      <c r="C72" s="45">
        <v>3.98</v>
      </c>
      <c r="D72" s="45"/>
    </row>
    <row r="73" spans="1:4" x14ac:dyDescent="0.25">
      <c r="A73" s="44">
        <v>66</v>
      </c>
      <c r="B73" s="45">
        <v>16.22</v>
      </c>
      <c r="C73" s="45">
        <v>3.98</v>
      </c>
      <c r="D73" s="45"/>
    </row>
    <row r="74" spans="1:4" x14ac:dyDescent="0.25">
      <c r="A74" s="44">
        <v>67</v>
      </c>
      <c r="B74" s="45">
        <v>15.64</v>
      </c>
      <c r="C74" s="45">
        <v>3.98</v>
      </c>
      <c r="D74" s="45"/>
    </row>
    <row r="75" spans="1:4" x14ac:dyDescent="0.25">
      <c r="A75" s="44">
        <v>68</v>
      </c>
      <c r="B75" s="45">
        <v>15.05</v>
      </c>
      <c r="C75" s="45">
        <v>3.98</v>
      </c>
      <c r="D75" s="45"/>
    </row>
    <row r="76" spans="1:4" x14ac:dyDescent="0.25">
      <c r="A76" s="44">
        <v>69</v>
      </c>
      <c r="B76" s="45">
        <v>14.46</v>
      </c>
      <c r="C76" s="45">
        <v>3.93</v>
      </c>
      <c r="D76" s="45"/>
    </row>
    <row r="77" spans="1:4" x14ac:dyDescent="0.25">
      <c r="A77" s="44">
        <v>70</v>
      </c>
      <c r="B77" s="45">
        <v>13.86</v>
      </c>
      <c r="C77" s="45">
        <v>3.87</v>
      </c>
      <c r="D77" s="45"/>
    </row>
    <row r="78" spans="1:4" x14ac:dyDescent="0.25">
      <c r="A78" s="44">
        <v>71</v>
      </c>
      <c r="B78" s="45">
        <v>13.26</v>
      </c>
      <c r="C78" s="45">
        <v>3.86</v>
      </c>
      <c r="D78" s="45"/>
    </row>
    <row r="79" spans="1:4" x14ac:dyDescent="0.25">
      <c r="A79" s="44">
        <v>72</v>
      </c>
      <c r="B79" s="45">
        <v>12.66</v>
      </c>
      <c r="C79" s="45">
        <v>3.84</v>
      </c>
      <c r="D79" s="45"/>
    </row>
    <row r="80" spans="1:4" x14ac:dyDescent="0.25">
      <c r="A80" s="44">
        <v>73</v>
      </c>
      <c r="B80" s="45">
        <v>12.07</v>
      </c>
      <c r="C80" s="45">
        <v>3.82</v>
      </c>
      <c r="D80" s="45">
        <v>1.71</v>
      </c>
    </row>
    <row r="81" spans="1:4" x14ac:dyDescent="0.25">
      <c r="A81" s="44">
        <v>74</v>
      </c>
      <c r="B81" s="45">
        <v>11.48</v>
      </c>
      <c r="C81" s="45">
        <v>3.67</v>
      </c>
      <c r="D81" s="45">
        <v>1.56</v>
      </c>
    </row>
    <row r="82" spans="1:4" x14ac:dyDescent="0.25">
      <c r="A82" s="44">
        <v>75</v>
      </c>
      <c r="B82" s="45">
        <v>10.9</v>
      </c>
      <c r="C82" s="45">
        <v>3.5</v>
      </c>
      <c r="D82" s="45">
        <v>1.42</v>
      </c>
    </row>
    <row r="83" spans="1:4" x14ac:dyDescent="0.25">
      <c r="A83" s="44">
        <v>76</v>
      </c>
      <c r="B83" s="45">
        <v>10.34</v>
      </c>
      <c r="C83" s="45">
        <v>3.45</v>
      </c>
      <c r="D83" s="45">
        <v>1.29</v>
      </c>
    </row>
    <row r="84" spans="1:4" x14ac:dyDescent="0.25">
      <c r="A84" s="44">
        <v>77</v>
      </c>
      <c r="B84" s="45">
        <v>9.7899999999999991</v>
      </c>
      <c r="C84" s="45">
        <v>3.39</v>
      </c>
      <c r="D84" s="45">
        <v>1.17</v>
      </c>
    </row>
    <row r="85" spans="1:4" x14ac:dyDescent="0.25">
      <c r="A85" s="44">
        <v>78</v>
      </c>
      <c r="B85" s="45">
        <v>9.25</v>
      </c>
      <c r="C85" s="45">
        <v>3.32</v>
      </c>
      <c r="D85" s="45">
        <v>1.05</v>
      </c>
    </row>
    <row r="86" spans="1:4" x14ac:dyDescent="0.25">
      <c r="A86" s="44">
        <v>79</v>
      </c>
      <c r="B86" s="45">
        <v>8.7200000000000006</v>
      </c>
      <c r="C86" s="45">
        <v>3.05</v>
      </c>
      <c r="D86" s="45">
        <v>0.95</v>
      </c>
    </row>
    <row r="87" spans="1:4" x14ac:dyDescent="0.25">
      <c r="A87" s="44">
        <v>80</v>
      </c>
      <c r="B87" s="45">
        <v>8.19</v>
      </c>
      <c r="C87" s="45">
        <v>2.78</v>
      </c>
      <c r="D87" s="45">
        <v>0.84</v>
      </c>
    </row>
    <row r="88" spans="1:4" x14ac:dyDescent="0.25">
      <c r="A88" s="44">
        <v>81</v>
      </c>
      <c r="B88" s="45">
        <v>7.66</v>
      </c>
      <c r="C88" s="45">
        <v>2.72</v>
      </c>
      <c r="D88" s="45">
        <v>0.75</v>
      </c>
    </row>
    <row r="89" spans="1:4" x14ac:dyDescent="0.25">
      <c r="A89" s="44">
        <v>82</v>
      </c>
      <c r="B89" s="45">
        <v>7.13</v>
      </c>
      <c r="C89" s="45">
        <v>2.65</v>
      </c>
      <c r="D89" s="45">
        <v>0.66</v>
      </c>
    </row>
    <row r="90" spans="1:4" x14ac:dyDescent="0.25">
      <c r="A90" s="44">
        <v>83</v>
      </c>
      <c r="B90" s="45">
        <v>6.61</v>
      </c>
      <c r="C90" s="45">
        <v>2.57</v>
      </c>
      <c r="D90" s="45">
        <v>0.56999999999999995</v>
      </c>
    </row>
    <row r="91" spans="1:4" x14ac:dyDescent="0.25">
      <c r="A91" s="44">
        <v>84</v>
      </c>
      <c r="B91" s="45">
        <v>6.11</v>
      </c>
      <c r="C91" s="45">
        <v>2.2599999999999998</v>
      </c>
      <c r="D91" s="45">
        <v>0.5</v>
      </c>
    </row>
    <row r="92" spans="1:4" x14ac:dyDescent="0.25">
      <c r="A92" s="44">
        <v>85</v>
      </c>
      <c r="B92" s="45">
        <v>5.63</v>
      </c>
      <c r="C92" s="45">
        <v>1.94</v>
      </c>
      <c r="D92" s="45">
        <v>0.43</v>
      </c>
    </row>
  </sheetData>
  <sheetProtection algorithmName="SHA-512" hashValue="PGEanPnQxddIE00oGOhphmh9n5LGsr/JV7hefgjQQUkAvQlXuv8f5/G11NN+4ABGAtJc3XxO4/x9sawxGIo4Fg==" saltValue="uVFocWdw/v7zvUOwMu7H7Q==" spinCount="100000" sheet="1" objects="1" scenarios="1"/>
  <conditionalFormatting sqref="A6:A21">
    <cfRule type="expression" dxfId="455" priority="9" stopIfTrue="1">
      <formula>MOD(ROW(),2)=0</formula>
    </cfRule>
    <cfRule type="expression" dxfId="454" priority="10" stopIfTrue="1">
      <formula>MOD(ROW(),2)&lt;&gt;0</formula>
    </cfRule>
  </conditionalFormatting>
  <conditionalFormatting sqref="A26:A92">
    <cfRule type="expression" dxfId="453" priority="13" stopIfTrue="1">
      <formula>MOD(ROW(),2)=0</formula>
    </cfRule>
    <cfRule type="expression" dxfId="452" priority="14" stopIfTrue="1">
      <formula>MOD(ROW(),2)&lt;&gt;0</formula>
    </cfRule>
  </conditionalFormatting>
  <conditionalFormatting sqref="B6:D21">
    <cfRule type="expression" dxfId="451" priority="11" stopIfTrue="1">
      <formula>MOD(ROW(),2)=0</formula>
    </cfRule>
    <cfRule type="expression" dxfId="450" priority="12" stopIfTrue="1">
      <formula>MOD(ROW(),2)&lt;&gt;0</formula>
    </cfRule>
  </conditionalFormatting>
  <conditionalFormatting sqref="B26:D92">
    <cfRule type="expression" dxfId="449" priority="15" stopIfTrue="1">
      <formula>MOD(ROW(),2)=0</formula>
    </cfRule>
    <cfRule type="expression" dxfId="448" priority="16"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E008-07F8-45C8-9DB4-87D9B0A137F9}">
  <sheetPr codeName="Sheet37"/>
  <dimension ref="A1:C96"/>
  <sheetViews>
    <sheetView showGridLines="0" topLeftCell="A2"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Pension Credit - x-313</v>
      </c>
    </row>
    <row r="6" spans="1:3" x14ac:dyDescent="0.25">
      <c r="A6" s="41" t="s">
        <v>378</v>
      </c>
      <c r="B6" s="48" t="s">
        <v>379</v>
      </c>
      <c r="C6" s="48"/>
    </row>
    <row r="7" spans="1:3" x14ac:dyDescent="0.25">
      <c r="A7" s="41" t="s">
        <v>380</v>
      </c>
      <c r="B7" s="48" t="s">
        <v>31</v>
      </c>
      <c r="C7" s="48"/>
    </row>
    <row r="8" spans="1:3" x14ac:dyDescent="0.25">
      <c r="A8" s="41" t="s">
        <v>124</v>
      </c>
      <c r="B8" s="48">
        <v>1992</v>
      </c>
      <c r="C8" s="48"/>
    </row>
    <row r="9" spans="1:3" x14ac:dyDescent="0.25">
      <c r="A9" s="41" t="s">
        <v>125</v>
      </c>
      <c r="B9" s="48" t="s">
        <v>196</v>
      </c>
      <c r="C9" s="48"/>
    </row>
    <row r="10" spans="1:3" x14ac:dyDescent="0.25">
      <c r="A10" s="41" t="s">
        <v>6</v>
      </c>
      <c r="B10" s="48" t="s">
        <v>197</v>
      </c>
      <c r="C10" s="48"/>
    </row>
    <row r="11" spans="1:3" x14ac:dyDescent="0.25">
      <c r="A11" s="41" t="s">
        <v>126</v>
      </c>
      <c r="B11" s="48" t="s">
        <v>198</v>
      </c>
      <c r="C11" s="48"/>
    </row>
    <row r="12" spans="1:3" x14ac:dyDescent="0.25">
      <c r="A12" s="41" t="s">
        <v>127</v>
      </c>
      <c r="B12" s="48" t="s">
        <v>140</v>
      </c>
      <c r="C12" s="48"/>
    </row>
    <row r="13" spans="1:3" x14ac:dyDescent="0.25">
      <c r="A13" s="41" t="s">
        <v>381</v>
      </c>
      <c r="B13" s="48" t="s">
        <v>141</v>
      </c>
      <c r="C13" s="48"/>
    </row>
    <row r="14" spans="1:3" x14ac:dyDescent="0.25">
      <c r="A14" s="41" t="s">
        <v>129</v>
      </c>
      <c r="B14" s="48">
        <v>313</v>
      </c>
      <c r="C14" s="48"/>
    </row>
    <row r="15" spans="1:3" x14ac:dyDescent="0.25">
      <c r="A15" s="41" t="s">
        <v>382</v>
      </c>
      <c r="B15" s="48" t="s">
        <v>199</v>
      </c>
      <c r="C15" s="48"/>
    </row>
    <row r="16" spans="1:3" x14ac:dyDescent="0.25">
      <c r="A16" s="41" t="s">
        <v>131</v>
      </c>
      <c r="B16" s="48" t="s">
        <v>200</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403</v>
      </c>
      <c r="C26" s="57" t="s">
        <v>404</v>
      </c>
    </row>
    <row r="27" spans="1:3" x14ac:dyDescent="0.25">
      <c r="A27" s="44">
        <v>16</v>
      </c>
      <c r="B27" s="45">
        <v>9.56</v>
      </c>
      <c r="C27" s="45">
        <v>9.56</v>
      </c>
    </row>
    <row r="28" spans="1:3" x14ac:dyDescent="0.25">
      <c r="A28" s="44">
        <v>17</v>
      </c>
      <c r="B28" s="45">
        <v>9.74</v>
      </c>
      <c r="C28" s="45">
        <v>9.74</v>
      </c>
    </row>
    <row r="29" spans="1:3" x14ac:dyDescent="0.25">
      <c r="A29" s="44">
        <v>18</v>
      </c>
      <c r="B29" s="45">
        <v>9.92</v>
      </c>
      <c r="C29" s="45">
        <v>9.92</v>
      </c>
    </row>
    <row r="30" spans="1:3" x14ac:dyDescent="0.25">
      <c r="A30" s="44">
        <v>19</v>
      </c>
      <c r="B30" s="45">
        <v>10.1</v>
      </c>
      <c r="C30" s="45">
        <v>10.1</v>
      </c>
    </row>
    <row r="31" spans="1:3" x14ac:dyDescent="0.25">
      <c r="A31" s="44">
        <v>20</v>
      </c>
      <c r="B31" s="45">
        <v>10.28</v>
      </c>
      <c r="C31" s="45">
        <v>10.28</v>
      </c>
    </row>
    <row r="32" spans="1:3" x14ac:dyDescent="0.25">
      <c r="A32" s="44">
        <v>21</v>
      </c>
      <c r="B32" s="45">
        <v>10.47</v>
      </c>
      <c r="C32" s="45">
        <v>10.47</v>
      </c>
    </row>
    <row r="33" spans="1:3" x14ac:dyDescent="0.25">
      <c r="A33" s="44">
        <v>22</v>
      </c>
      <c r="B33" s="45">
        <v>10.66</v>
      </c>
      <c r="C33" s="45">
        <v>10.66</v>
      </c>
    </row>
    <row r="34" spans="1:3" x14ac:dyDescent="0.25">
      <c r="A34" s="44">
        <v>23</v>
      </c>
      <c r="B34" s="45">
        <v>10.86</v>
      </c>
      <c r="C34" s="45">
        <v>10.86</v>
      </c>
    </row>
    <row r="35" spans="1:3" x14ac:dyDescent="0.25">
      <c r="A35" s="44">
        <v>24</v>
      </c>
      <c r="B35" s="45">
        <v>11.05</v>
      </c>
      <c r="C35" s="45">
        <v>11.05</v>
      </c>
    </row>
    <row r="36" spans="1:3" x14ac:dyDescent="0.25">
      <c r="A36" s="44">
        <v>25</v>
      </c>
      <c r="B36" s="45">
        <v>11.26</v>
      </c>
      <c r="C36" s="45">
        <v>11.26</v>
      </c>
    </row>
    <row r="37" spans="1:3" x14ac:dyDescent="0.25">
      <c r="A37" s="44">
        <v>26</v>
      </c>
      <c r="B37" s="45">
        <v>11.46</v>
      </c>
      <c r="C37" s="45">
        <v>11.46</v>
      </c>
    </row>
    <row r="38" spans="1:3" x14ac:dyDescent="0.25">
      <c r="A38" s="44">
        <v>27</v>
      </c>
      <c r="B38" s="45">
        <v>11.67</v>
      </c>
      <c r="C38" s="45">
        <v>11.67</v>
      </c>
    </row>
    <row r="39" spans="1:3" x14ac:dyDescent="0.25">
      <c r="A39" s="44">
        <v>28</v>
      </c>
      <c r="B39" s="45">
        <v>11.88</v>
      </c>
      <c r="C39" s="45">
        <v>11.88</v>
      </c>
    </row>
    <row r="40" spans="1:3" x14ac:dyDescent="0.25">
      <c r="A40" s="44">
        <v>29</v>
      </c>
      <c r="B40" s="45">
        <v>12.1</v>
      </c>
      <c r="C40" s="45">
        <v>12.1</v>
      </c>
    </row>
    <row r="41" spans="1:3" x14ac:dyDescent="0.25">
      <c r="A41" s="44">
        <v>30</v>
      </c>
      <c r="B41" s="45">
        <v>12.32</v>
      </c>
      <c r="C41" s="45">
        <v>12.32</v>
      </c>
    </row>
    <row r="42" spans="1:3" x14ac:dyDescent="0.25">
      <c r="A42" s="44">
        <v>31</v>
      </c>
      <c r="B42" s="45">
        <v>12.55</v>
      </c>
      <c r="C42" s="45">
        <v>12.55</v>
      </c>
    </row>
    <row r="43" spans="1:3" x14ac:dyDescent="0.25">
      <c r="A43" s="44">
        <v>32</v>
      </c>
      <c r="B43" s="45">
        <v>12.78</v>
      </c>
      <c r="C43" s="45">
        <v>12.78</v>
      </c>
    </row>
    <row r="44" spans="1:3" x14ac:dyDescent="0.25">
      <c r="A44" s="44">
        <v>33</v>
      </c>
      <c r="B44" s="45">
        <v>13.01</v>
      </c>
      <c r="C44" s="45">
        <v>13.01</v>
      </c>
    </row>
    <row r="45" spans="1:3" x14ac:dyDescent="0.25">
      <c r="A45" s="44">
        <v>34</v>
      </c>
      <c r="B45" s="45">
        <v>13.25</v>
      </c>
      <c r="C45" s="45">
        <v>13.25</v>
      </c>
    </row>
    <row r="46" spans="1:3" x14ac:dyDescent="0.25">
      <c r="A46" s="44">
        <v>35</v>
      </c>
      <c r="B46" s="45">
        <v>13.49</v>
      </c>
      <c r="C46" s="45">
        <v>13.49</v>
      </c>
    </row>
    <row r="47" spans="1:3" x14ac:dyDescent="0.25">
      <c r="A47" s="44">
        <v>36</v>
      </c>
      <c r="B47" s="45">
        <v>13.73</v>
      </c>
      <c r="C47" s="45">
        <v>13.73</v>
      </c>
    </row>
    <row r="48" spans="1:3" x14ac:dyDescent="0.25">
      <c r="A48" s="44">
        <v>37</v>
      </c>
      <c r="B48" s="45">
        <v>13.99</v>
      </c>
      <c r="C48" s="45">
        <v>13.99</v>
      </c>
    </row>
    <row r="49" spans="1:3" x14ac:dyDescent="0.25">
      <c r="A49" s="44">
        <v>38</v>
      </c>
      <c r="B49" s="45">
        <v>14.24</v>
      </c>
      <c r="C49" s="45">
        <v>14.24</v>
      </c>
    </row>
    <row r="50" spans="1:3" x14ac:dyDescent="0.25">
      <c r="A50" s="44">
        <v>39</v>
      </c>
      <c r="B50" s="45">
        <v>14.5</v>
      </c>
      <c r="C50" s="45">
        <v>14.5</v>
      </c>
    </row>
    <row r="51" spans="1:3" x14ac:dyDescent="0.25">
      <c r="A51" s="44">
        <v>40</v>
      </c>
      <c r="B51" s="45">
        <v>14.77</v>
      </c>
      <c r="C51" s="45">
        <v>14.77</v>
      </c>
    </row>
    <row r="52" spans="1:3" x14ac:dyDescent="0.25">
      <c r="A52" s="44">
        <v>41</v>
      </c>
      <c r="B52" s="45">
        <v>15.04</v>
      </c>
      <c r="C52" s="45">
        <v>15.04</v>
      </c>
    </row>
    <row r="53" spans="1:3" x14ac:dyDescent="0.25">
      <c r="A53" s="44">
        <v>42</v>
      </c>
      <c r="B53" s="45">
        <v>15.32</v>
      </c>
      <c r="C53" s="45">
        <v>15.32</v>
      </c>
    </row>
    <row r="54" spans="1:3" x14ac:dyDescent="0.25">
      <c r="A54" s="44">
        <v>43</v>
      </c>
      <c r="B54" s="45">
        <v>15.6</v>
      </c>
      <c r="C54" s="45">
        <v>15.6</v>
      </c>
    </row>
    <row r="55" spans="1:3" x14ac:dyDescent="0.25">
      <c r="A55" s="44">
        <v>44</v>
      </c>
      <c r="B55" s="45">
        <v>15.89</v>
      </c>
      <c r="C55" s="45">
        <v>15.89</v>
      </c>
    </row>
    <row r="56" spans="1:3" x14ac:dyDescent="0.25">
      <c r="A56" s="44">
        <v>45</v>
      </c>
      <c r="B56" s="45">
        <v>16.18</v>
      </c>
      <c r="C56" s="45">
        <v>16.18</v>
      </c>
    </row>
    <row r="57" spans="1:3" x14ac:dyDescent="0.25">
      <c r="A57" s="44">
        <v>46</v>
      </c>
      <c r="B57" s="45">
        <v>16.48</v>
      </c>
      <c r="C57" s="45">
        <v>16.48</v>
      </c>
    </row>
    <row r="58" spans="1:3" x14ac:dyDescent="0.25">
      <c r="A58" s="44">
        <v>47</v>
      </c>
      <c r="B58" s="45">
        <v>16.79</v>
      </c>
      <c r="C58" s="45">
        <v>16.79</v>
      </c>
    </row>
    <row r="59" spans="1:3" x14ac:dyDescent="0.25">
      <c r="A59" s="44">
        <v>48</v>
      </c>
      <c r="B59" s="45">
        <v>17.11</v>
      </c>
      <c r="C59" s="45">
        <v>17.11</v>
      </c>
    </row>
    <row r="60" spans="1:3" x14ac:dyDescent="0.25">
      <c r="A60" s="44">
        <v>49</v>
      </c>
      <c r="B60" s="45">
        <v>17.43</v>
      </c>
      <c r="C60" s="45">
        <v>17.43</v>
      </c>
    </row>
    <row r="61" spans="1:3" x14ac:dyDescent="0.25">
      <c r="A61" s="44">
        <v>50</v>
      </c>
      <c r="B61" s="45">
        <v>17.760000000000002</v>
      </c>
      <c r="C61" s="45">
        <v>17.760000000000002</v>
      </c>
    </row>
    <row r="62" spans="1:3" x14ac:dyDescent="0.25">
      <c r="A62" s="44">
        <v>51</v>
      </c>
      <c r="B62" s="45">
        <v>18.100000000000001</v>
      </c>
      <c r="C62" s="45">
        <v>18.100000000000001</v>
      </c>
    </row>
    <row r="63" spans="1:3" x14ac:dyDescent="0.25">
      <c r="A63" s="44">
        <v>52</v>
      </c>
      <c r="B63" s="45">
        <v>18.45</v>
      </c>
      <c r="C63" s="45">
        <v>18.45</v>
      </c>
    </row>
    <row r="64" spans="1:3" x14ac:dyDescent="0.25">
      <c r="A64" s="44">
        <v>53</v>
      </c>
      <c r="B64" s="45">
        <v>18.809999999999999</v>
      </c>
      <c r="C64" s="45">
        <v>18.809999999999999</v>
      </c>
    </row>
    <row r="65" spans="1:3" x14ac:dyDescent="0.25">
      <c r="A65" s="44">
        <v>54</v>
      </c>
      <c r="B65" s="45">
        <v>19.170000000000002</v>
      </c>
      <c r="C65" s="45">
        <v>19.170000000000002</v>
      </c>
    </row>
    <row r="66" spans="1:3" x14ac:dyDescent="0.25">
      <c r="A66" s="44">
        <v>55</v>
      </c>
      <c r="B66" s="45">
        <v>19.55</v>
      </c>
      <c r="C66" s="45">
        <v>19.55</v>
      </c>
    </row>
    <row r="67" spans="1:3" x14ac:dyDescent="0.25">
      <c r="A67" s="44">
        <v>56</v>
      </c>
      <c r="B67" s="45">
        <v>19.940000000000001</v>
      </c>
      <c r="C67" s="45">
        <v>19.940000000000001</v>
      </c>
    </row>
    <row r="68" spans="1:3" x14ac:dyDescent="0.25">
      <c r="A68" s="44">
        <v>57</v>
      </c>
      <c r="B68" s="45">
        <v>20.34</v>
      </c>
      <c r="C68" s="45">
        <v>20.34</v>
      </c>
    </row>
    <row r="69" spans="1:3" x14ac:dyDescent="0.25">
      <c r="A69" s="44">
        <v>58</v>
      </c>
      <c r="B69" s="45">
        <v>20.76</v>
      </c>
      <c r="C69" s="45">
        <v>20.76</v>
      </c>
    </row>
    <row r="70" spans="1:3" x14ac:dyDescent="0.25">
      <c r="A70" s="44">
        <v>59</v>
      </c>
      <c r="B70" s="45">
        <v>21.18</v>
      </c>
      <c r="C70" s="45">
        <v>21.18</v>
      </c>
    </row>
    <row r="71" spans="1:3" x14ac:dyDescent="0.25">
      <c r="A71" s="44">
        <v>60</v>
      </c>
      <c r="B71" s="45">
        <v>21.12</v>
      </c>
      <c r="C71" s="45">
        <v>21.12</v>
      </c>
    </row>
    <row r="72" spans="1:3" x14ac:dyDescent="0.25">
      <c r="A72" s="44">
        <v>61</v>
      </c>
      <c r="B72" s="45">
        <v>20.56</v>
      </c>
      <c r="C72" s="45">
        <v>20.56</v>
      </c>
    </row>
    <row r="73" spans="1:3" x14ac:dyDescent="0.25">
      <c r="A73" s="44">
        <v>62</v>
      </c>
      <c r="B73" s="45">
        <v>20</v>
      </c>
      <c r="C73" s="45">
        <v>20</v>
      </c>
    </row>
    <row r="74" spans="1:3" x14ac:dyDescent="0.25">
      <c r="A74" s="44">
        <v>63</v>
      </c>
      <c r="B74" s="45">
        <v>19.43</v>
      </c>
      <c r="C74" s="45">
        <v>19.43</v>
      </c>
    </row>
    <row r="75" spans="1:3" x14ac:dyDescent="0.25">
      <c r="A75" s="44">
        <v>64</v>
      </c>
      <c r="B75" s="45">
        <v>18.850000000000001</v>
      </c>
      <c r="C75" s="45">
        <v>18.850000000000001</v>
      </c>
    </row>
    <row r="76" spans="1:3" x14ac:dyDescent="0.25">
      <c r="A76" s="44">
        <v>65</v>
      </c>
      <c r="B76" s="45">
        <v>18.27</v>
      </c>
      <c r="C76" s="45">
        <v>18.27</v>
      </c>
    </row>
    <row r="77" spans="1:3" x14ac:dyDescent="0.25">
      <c r="A77" s="44">
        <v>66</v>
      </c>
      <c r="B77" s="45">
        <v>17.690000000000001</v>
      </c>
      <c r="C77" s="45">
        <v>17.690000000000001</v>
      </c>
    </row>
    <row r="78" spans="1:3" x14ac:dyDescent="0.25">
      <c r="A78" s="44">
        <v>67</v>
      </c>
      <c r="B78" s="45">
        <v>17.100000000000001</v>
      </c>
      <c r="C78" s="45">
        <v>17.100000000000001</v>
      </c>
    </row>
    <row r="79" spans="1:3" x14ac:dyDescent="0.25">
      <c r="A79" s="44">
        <v>68</v>
      </c>
      <c r="B79" s="45">
        <v>16.5</v>
      </c>
      <c r="C79" s="45">
        <v>16.5</v>
      </c>
    </row>
    <row r="80" spans="1:3" x14ac:dyDescent="0.25">
      <c r="A80" s="44">
        <v>69</v>
      </c>
      <c r="B80" s="45">
        <v>15.89</v>
      </c>
      <c r="C80" s="45">
        <v>15.89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Fy8e7hRrNnkY6fhYJOdZ4Rb9zHa6WIvpVjQCnJdWjo+F8EbWJuoxq/KUs06wPePv+PI/ceo6XqVbwQvfxwh1+Q==" saltValue="GR7EL9fpSADUKPt7jkDt7w==" spinCount="100000" sheet="1" objects="1" scenarios="1"/>
  <conditionalFormatting sqref="A6:A21">
    <cfRule type="expression" dxfId="447" priority="9" stopIfTrue="1">
      <formula>MOD(ROW(),2)=0</formula>
    </cfRule>
    <cfRule type="expression" dxfId="446" priority="10" stopIfTrue="1">
      <formula>MOD(ROW(),2)&lt;&gt;0</formula>
    </cfRule>
  </conditionalFormatting>
  <conditionalFormatting sqref="A26:A96">
    <cfRule type="expression" dxfId="445" priority="13" stopIfTrue="1">
      <formula>MOD(ROW(),2)=0</formula>
    </cfRule>
    <cfRule type="expression" dxfId="444" priority="14" stopIfTrue="1">
      <formula>MOD(ROW(),2)&lt;&gt;0</formula>
    </cfRule>
  </conditionalFormatting>
  <conditionalFormatting sqref="B6:C21">
    <cfRule type="expression" dxfId="443" priority="11" stopIfTrue="1">
      <formula>MOD(ROW(),2)=0</formula>
    </cfRule>
    <cfRule type="expression" dxfId="442" priority="12" stopIfTrue="1">
      <formula>MOD(ROW(),2)&lt;&gt;0</formula>
    </cfRule>
  </conditionalFormatting>
  <conditionalFormatting sqref="B26:C96">
    <cfRule type="expression" dxfId="441" priority="15" stopIfTrue="1">
      <formula>MOD(ROW(),2)=0</formula>
    </cfRule>
    <cfRule type="expression" dxfId="440" priority="16"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E7AFE-C63F-4D93-969F-2629BA20C410}">
  <sheetPr codeName="Sheet38"/>
  <dimension ref="A1:C96"/>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Pension Credit - x-314</v>
      </c>
    </row>
    <row r="6" spans="1:3" x14ac:dyDescent="0.25">
      <c r="A6" s="41" t="s">
        <v>378</v>
      </c>
      <c r="B6" s="48" t="s">
        <v>379</v>
      </c>
      <c r="C6" s="48"/>
    </row>
    <row r="7" spans="1:3" x14ac:dyDescent="0.25">
      <c r="A7" s="41" t="s">
        <v>380</v>
      </c>
      <c r="B7" s="48" t="s">
        <v>31</v>
      </c>
      <c r="C7" s="48"/>
    </row>
    <row r="8" spans="1:3" x14ac:dyDescent="0.25">
      <c r="A8" s="41" t="s">
        <v>124</v>
      </c>
      <c r="B8" s="48">
        <v>2006</v>
      </c>
      <c r="C8" s="48"/>
    </row>
    <row r="9" spans="1:3" x14ac:dyDescent="0.25">
      <c r="A9" s="41" t="s">
        <v>125</v>
      </c>
      <c r="B9" s="48" t="s">
        <v>196</v>
      </c>
      <c r="C9" s="48"/>
    </row>
    <row r="10" spans="1:3" x14ac:dyDescent="0.25">
      <c r="A10" s="41" t="s">
        <v>6</v>
      </c>
      <c r="B10" s="48" t="s">
        <v>197</v>
      </c>
      <c r="C10" s="48"/>
    </row>
    <row r="11" spans="1:3" x14ac:dyDescent="0.25">
      <c r="A11" s="41" t="s">
        <v>126</v>
      </c>
      <c r="B11" s="48" t="s">
        <v>198</v>
      </c>
      <c r="C11" s="48"/>
    </row>
    <row r="12" spans="1:3" x14ac:dyDescent="0.25">
      <c r="A12" s="41" t="s">
        <v>127</v>
      </c>
      <c r="B12" s="48" t="s">
        <v>140</v>
      </c>
      <c r="C12" s="48"/>
    </row>
    <row r="13" spans="1:3" x14ac:dyDescent="0.25">
      <c r="A13" s="41" t="s">
        <v>381</v>
      </c>
      <c r="B13" s="48" t="s">
        <v>141</v>
      </c>
      <c r="C13" s="48"/>
    </row>
    <row r="14" spans="1:3" x14ac:dyDescent="0.25">
      <c r="A14" s="41" t="s">
        <v>129</v>
      </c>
      <c r="B14" s="48">
        <v>314</v>
      </c>
      <c r="C14" s="48"/>
    </row>
    <row r="15" spans="1:3" x14ac:dyDescent="0.25">
      <c r="A15" s="41" t="s">
        <v>382</v>
      </c>
      <c r="B15" s="48" t="s">
        <v>201</v>
      </c>
      <c r="C15" s="48"/>
    </row>
    <row r="16" spans="1:3" x14ac:dyDescent="0.25">
      <c r="A16" s="41" t="s">
        <v>131</v>
      </c>
      <c r="B16" s="48" t="s">
        <v>200</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403</v>
      </c>
      <c r="C26" s="57" t="s">
        <v>404</v>
      </c>
    </row>
    <row r="27" spans="1:3" x14ac:dyDescent="0.25">
      <c r="A27" s="44">
        <v>16</v>
      </c>
      <c r="B27" s="45">
        <v>7.62</v>
      </c>
      <c r="C27" s="45">
        <v>7.62</v>
      </c>
    </row>
    <row r="28" spans="1:3" x14ac:dyDescent="0.25">
      <c r="A28" s="44">
        <v>17</v>
      </c>
      <c r="B28" s="45">
        <v>7.76</v>
      </c>
      <c r="C28" s="45">
        <v>7.76</v>
      </c>
    </row>
    <row r="29" spans="1:3" x14ac:dyDescent="0.25">
      <c r="A29" s="44">
        <v>18</v>
      </c>
      <c r="B29" s="45">
        <v>7.9</v>
      </c>
      <c r="C29" s="45">
        <v>7.9</v>
      </c>
    </row>
    <row r="30" spans="1:3" x14ac:dyDescent="0.25">
      <c r="A30" s="44">
        <v>19</v>
      </c>
      <c r="B30" s="45">
        <v>8.0399999999999991</v>
      </c>
      <c r="C30" s="45">
        <v>8.0399999999999991</v>
      </c>
    </row>
    <row r="31" spans="1:3" x14ac:dyDescent="0.25">
      <c r="A31" s="44">
        <v>20</v>
      </c>
      <c r="B31" s="45">
        <v>8.18</v>
      </c>
      <c r="C31" s="45">
        <v>8.18</v>
      </c>
    </row>
    <row r="32" spans="1:3" x14ac:dyDescent="0.25">
      <c r="A32" s="44">
        <v>21</v>
      </c>
      <c r="B32" s="45">
        <v>8.33</v>
      </c>
      <c r="C32" s="45">
        <v>8.33</v>
      </c>
    </row>
    <row r="33" spans="1:3" x14ac:dyDescent="0.25">
      <c r="A33" s="44">
        <v>22</v>
      </c>
      <c r="B33" s="45">
        <v>8.48</v>
      </c>
      <c r="C33" s="45">
        <v>8.48</v>
      </c>
    </row>
    <row r="34" spans="1:3" x14ac:dyDescent="0.25">
      <c r="A34" s="44">
        <v>23</v>
      </c>
      <c r="B34" s="45">
        <v>8.6300000000000008</v>
      </c>
      <c r="C34" s="45">
        <v>8.6300000000000008</v>
      </c>
    </row>
    <row r="35" spans="1:3" x14ac:dyDescent="0.25">
      <c r="A35" s="44">
        <v>24</v>
      </c>
      <c r="B35" s="45">
        <v>8.7899999999999991</v>
      </c>
      <c r="C35" s="45">
        <v>8.7899999999999991</v>
      </c>
    </row>
    <row r="36" spans="1:3" x14ac:dyDescent="0.25">
      <c r="A36" s="44">
        <v>25</v>
      </c>
      <c r="B36" s="45">
        <v>8.94</v>
      </c>
      <c r="C36" s="45">
        <v>8.94</v>
      </c>
    </row>
    <row r="37" spans="1:3" x14ac:dyDescent="0.25">
      <c r="A37" s="44">
        <v>26</v>
      </c>
      <c r="B37" s="45">
        <v>9.1</v>
      </c>
      <c r="C37" s="45">
        <v>9.1</v>
      </c>
    </row>
    <row r="38" spans="1:3" x14ac:dyDescent="0.25">
      <c r="A38" s="44">
        <v>27</v>
      </c>
      <c r="B38" s="45">
        <v>9.26</v>
      </c>
      <c r="C38" s="45">
        <v>9.26</v>
      </c>
    </row>
    <row r="39" spans="1:3" x14ac:dyDescent="0.25">
      <c r="A39" s="44">
        <v>28</v>
      </c>
      <c r="B39" s="45">
        <v>9.43</v>
      </c>
      <c r="C39" s="45">
        <v>9.43</v>
      </c>
    </row>
    <row r="40" spans="1:3" x14ac:dyDescent="0.25">
      <c r="A40" s="44">
        <v>29</v>
      </c>
      <c r="B40" s="45">
        <v>9.6</v>
      </c>
      <c r="C40" s="45">
        <v>9.6</v>
      </c>
    </row>
    <row r="41" spans="1:3" x14ac:dyDescent="0.25">
      <c r="A41" s="44">
        <v>30</v>
      </c>
      <c r="B41" s="45">
        <v>9.77</v>
      </c>
      <c r="C41" s="45">
        <v>9.77</v>
      </c>
    </row>
    <row r="42" spans="1:3" x14ac:dyDescent="0.25">
      <c r="A42" s="44">
        <v>31</v>
      </c>
      <c r="B42" s="45">
        <v>9.94</v>
      </c>
      <c r="C42" s="45">
        <v>9.94</v>
      </c>
    </row>
    <row r="43" spans="1:3" x14ac:dyDescent="0.25">
      <c r="A43" s="44">
        <v>32</v>
      </c>
      <c r="B43" s="45">
        <v>10.119999999999999</v>
      </c>
      <c r="C43" s="45">
        <v>10.119999999999999</v>
      </c>
    </row>
    <row r="44" spans="1:3" x14ac:dyDescent="0.25">
      <c r="A44" s="44">
        <v>33</v>
      </c>
      <c r="B44" s="45">
        <v>10.3</v>
      </c>
      <c r="C44" s="45">
        <v>10.3</v>
      </c>
    </row>
    <row r="45" spans="1:3" x14ac:dyDescent="0.25">
      <c r="A45" s="44">
        <v>34</v>
      </c>
      <c r="B45" s="45">
        <v>10.48</v>
      </c>
      <c r="C45" s="45">
        <v>10.48</v>
      </c>
    </row>
    <row r="46" spans="1:3" x14ac:dyDescent="0.25">
      <c r="A46" s="44">
        <v>35</v>
      </c>
      <c r="B46" s="45">
        <v>10.67</v>
      </c>
      <c r="C46" s="45">
        <v>10.67</v>
      </c>
    </row>
    <row r="47" spans="1:3" x14ac:dyDescent="0.25">
      <c r="A47" s="44">
        <v>36</v>
      </c>
      <c r="B47" s="45">
        <v>10.86</v>
      </c>
      <c r="C47" s="45">
        <v>10.86</v>
      </c>
    </row>
    <row r="48" spans="1:3" x14ac:dyDescent="0.25">
      <c r="A48" s="44">
        <v>37</v>
      </c>
      <c r="B48" s="45">
        <v>11.06</v>
      </c>
      <c r="C48" s="45">
        <v>11.06</v>
      </c>
    </row>
    <row r="49" spans="1:3" x14ac:dyDescent="0.25">
      <c r="A49" s="44">
        <v>38</v>
      </c>
      <c r="B49" s="45">
        <v>11.25</v>
      </c>
      <c r="C49" s="45">
        <v>11.25</v>
      </c>
    </row>
    <row r="50" spans="1:3" x14ac:dyDescent="0.25">
      <c r="A50" s="44">
        <v>39</v>
      </c>
      <c r="B50" s="45">
        <v>11.45</v>
      </c>
      <c r="C50" s="45">
        <v>11.45</v>
      </c>
    </row>
    <row r="51" spans="1:3" x14ac:dyDescent="0.25">
      <c r="A51" s="44">
        <v>40</v>
      </c>
      <c r="B51" s="45">
        <v>11.66</v>
      </c>
      <c r="C51" s="45">
        <v>11.66</v>
      </c>
    </row>
    <row r="52" spans="1:3" x14ac:dyDescent="0.25">
      <c r="A52" s="44">
        <v>41</v>
      </c>
      <c r="B52" s="45">
        <v>11.87</v>
      </c>
      <c r="C52" s="45">
        <v>11.87</v>
      </c>
    </row>
    <row r="53" spans="1:3" x14ac:dyDescent="0.25">
      <c r="A53" s="44">
        <v>42</v>
      </c>
      <c r="B53" s="45">
        <v>12.08</v>
      </c>
      <c r="C53" s="45">
        <v>12.08</v>
      </c>
    </row>
    <row r="54" spans="1:3" x14ac:dyDescent="0.25">
      <c r="A54" s="44">
        <v>43</v>
      </c>
      <c r="B54" s="45">
        <v>12.3</v>
      </c>
      <c r="C54" s="45">
        <v>12.3</v>
      </c>
    </row>
    <row r="55" spans="1:3" x14ac:dyDescent="0.25">
      <c r="A55" s="44">
        <v>44</v>
      </c>
      <c r="B55" s="45">
        <v>12.52</v>
      </c>
      <c r="C55" s="45">
        <v>12.52</v>
      </c>
    </row>
    <row r="56" spans="1:3" x14ac:dyDescent="0.25">
      <c r="A56" s="44">
        <v>45</v>
      </c>
      <c r="B56" s="45">
        <v>12.75</v>
      </c>
      <c r="C56" s="45">
        <v>12.75</v>
      </c>
    </row>
    <row r="57" spans="1:3" x14ac:dyDescent="0.25">
      <c r="A57" s="44">
        <v>46</v>
      </c>
      <c r="B57" s="45">
        <v>12.98</v>
      </c>
      <c r="C57" s="45">
        <v>12.98</v>
      </c>
    </row>
    <row r="58" spans="1:3" x14ac:dyDescent="0.25">
      <c r="A58" s="44">
        <v>47</v>
      </c>
      <c r="B58" s="45">
        <v>13.22</v>
      </c>
      <c r="C58" s="45">
        <v>13.22</v>
      </c>
    </row>
    <row r="59" spans="1:3" x14ac:dyDescent="0.25">
      <c r="A59" s="44">
        <v>48</v>
      </c>
      <c r="B59" s="45">
        <v>13.46</v>
      </c>
      <c r="C59" s="45">
        <v>13.46</v>
      </c>
    </row>
    <row r="60" spans="1:3" x14ac:dyDescent="0.25">
      <c r="A60" s="44">
        <v>49</v>
      </c>
      <c r="B60" s="45">
        <v>13.71</v>
      </c>
      <c r="C60" s="45">
        <v>13.71</v>
      </c>
    </row>
    <row r="61" spans="1:3" x14ac:dyDescent="0.25">
      <c r="A61" s="44">
        <v>50</v>
      </c>
      <c r="B61" s="45">
        <v>13.96</v>
      </c>
      <c r="C61" s="45">
        <v>13.96</v>
      </c>
    </row>
    <row r="62" spans="1:3" x14ac:dyDescent="0.25">
      <c r="A62" s="44">
        <v>51</v>
      </c>
      <c r="B62" s="45">
        <v>14.22</v>
      </c>
      <c r="C62" s="45">
        <v>14.22</v>
      </c>
    </row>
    <row r="63" spans="1:3" x14ac:dyDescent="0.25">
      <c r="A63" s="44">
        <v>52</v>
      </c>
      <c r="B63" s="45">
        <v>14.49</v>
      </c>
      <c r="C63" s="45">
        <v>14.49</v>
      </c>
    </row>
    <row r="64" spans="1:3" x14ac:dyDescent="0.25">
      <c r="A64" s="44">
        <v>53</v>
      </c>
      <c r="B64" s="45">
        <v>14.76</v>
      </c>
      <c r="C64" s="45">
        <v>14.76</v>
      </c>
    </row>
    <row r="65" spans="1:3" x14ac:dyDescent="0.25">
      <c r="A65" s="44">
        <v>54</v>
      </c>
      <c r="B65" s="45">
        <v>15.04</v>
      </c>
      <c r="C65" s="45">
        <v>15.04</v>
      </c>
    </row>
    <row r="66" spans="1:3" x14ac:dyDescent="0.25">
      <c r="A66" s="44">
        <v>55</v>
      </c>
      <c r="B66" s="45">
        <v>15.33</v>
      </c>
      <c r="C66" s="45">
        <v>15.33</v>
      </c>
    </row>
    <row r="67" spans="1:3" x14ac:dyDescent="0.25">
      <c r="A67" s="44">
        <v>56</v>
      </c>
      <c r="B67" s="45">
        <v>15.63</v>
      </c>
      <c r="C67" s="45">
        <v>15.63</v>
      </c>
    </row>
    <row r="68" spans="1:3" x14ac:dyDescent="0.25">
      <c r="A68" s="44">
        <v>57</v>
      </c>
      <c r="B68" s="45">
        <v>15.93</v>
      </c>
      <c r="C68" s="45">
        <v>15.93</v>
      </c>
    </row>
    <row r="69" spans="1:3" x14ac:dyDescent="0.25">
      <c r="A69" s="44">
        <v>58</v>
      </c>
      <c r="B69" s="45">
        <v>16.25</v>
      </c>
      <c r="C69" s="45">
        <v>16.25</v>
      </c>
    </row>
    <row r="70" spans="1:3" x14ac:dyDescent="0.25">
      <c r="A70" s="44">
        <v>59</v>
      </c>
      <c r="B70" s="45">
        <v>16.579999999999998</v>
      </c>
      <c r="C70" s="45">
        <v>16.579999999999998</v>
      </c>
    </row>
    <row r="71" spans="1:3" x14ac:dyDescent="0.25">
      <c r="A71" s="44">
        <v>60</v>
      </c>
      <c r="B71" s="45">
        <v>16.920000000000002</v>
      </c>
      <c r="C71" s="45">
        <v>16.920000000000002</v>
      </c>
    </row>
    <row r="72" spans="1:3" x14ac:dyDescent="0.25">
      <c r="A72" s="44">
        <v>61</v>
      </c>
      <c r="B72" s="45">
        <v>17.27</v>
      </c>
      <c r="C72" s="45">
        <v>17.27</v>
      </c>
    </row>
    <row r="73" spans="1:3" x14ac:dyDescent="0.25">
      <c r="A73" s="44">
        <v>62</v>
      </c>
      <c r="B73" s="45">
        <v>17.64</v>
      </c>
      <c r="C73" s="45">
        <v>17.64</v>
      </c>
    </row>
    <row r="74" spans="1:3" x14ac:dyDescent="0.25">
      <c r="A74" s="44">
        <v>63</v>
      </c>
      <c r="B74" s="45">
        <v>18.03</v>
      </c>
      <c r="C74" s="45">
        <v>18.03</v>
      </c>
    </row>
    <row r="75" spans="1:3" x14ac:dyDescent="0.25">
      <c r="A75" s="44">
        <v>64</v>
      </c>
      <c r="B75" s="45">
        <v>18.43</v>
      </c>
      <c r="C75" s="45">
        <v>18.43</v>
      </c>
    </row>
    <row r="76" spans="1:3" x14ac:dyDescent="0.25">
      <c r="A76" s="44">
        <v>65</v>
      </c>
      <c r="B76" s="45">
        <v>18.329999999999998</v>
      </c>
      <c r="C76" s="45">
        <v>18.329999999999998</v>
      </c>
    </row>
    <row r="77" spans="1:3" x14ac:dyDescent="0.25">
      <c r="A77" s="44">
        <v>66</v>
      </c>
      <c r="B77" s="45">
        <v>17.73</v>
      </c>
      <c r="C77" s="45">
        <v>17.73</v>
      </c>
    </row>
    <row r="78" spans="1:3" x14ac:dyDescent="0.25">
      <c r="A78" s="44">
        <v>67</v>
      </c>
      <c r="B78" s="45">
        <v>17.12</v>
      </c>
      <c r="C78" s="45">
        <v>17.12</v>
      </c>
    </row>
    <row r="79" spans="1:3" x14ac:dyDescent="0.25">
      <c r="A79" s="44">
        <v>68</v>
      </c>
      <c r="B79" s="45">
        <v>16.510000000000002</v>
      </c>
      <c r="C79" s="45">
        <v>16.510000000000002</v>
      </c>
    </row>
    <row r="80" spans="1:3" x14ac:dyDescent="0.25">
      <c r="A80" s="44">
        <v>69</v>
      </c>
      <c r="B80" s="45">
        <v>15.9</v>
      </c>
      <c r="C80" s="45">
        <v>15.9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hiXnoqcKTkR4k1jI+t/TGUTFHUeaBQYVbM6U3YnCXMrWj848kR6FIokium6kBgWLBeFZYtuF4VSl/V2QgwY9aw==" saltValue="Ia9cMeRmZPbWjhW2/fCslA==" spinCount="100000" sheet="1" objects="1" scenarios="1"/>
  <conditionalFormatting sqref="A6:A21">
    <cfRule type="expression" dxfId="439" priority="9" stopIfTrue="1">
      <formula>MOD(ROW(),2)=0</formula>
    </cfRule>
    <cfRule type="expression" dxfId="438" priority="10" stopIfTrue="1">
      <formula>MOD(ROW(),2)&lt;&gt;0</formula>
    </cfRule>
  </conditionalFormatting>
  <conditionalFormatting sqref="A26:A96">
    <cfRule type="expression" dxfId="437" priority="13" stopIfTrue="1">
      <formula>MOD(ROW(),2)=0</formula>
    </cfRule>
    <cfRule type="expression" dxfId="436" priority="14" stopIfTrue="1">
      <formula>MOD(ROW(),2)&lt;&gt;0</formula>
    </cfRule>
  </conditionalFormatting>
  <conditionalFormatting sqref="B6:C21">
    <cfRule type="expression" dxfId="435" priority="11" stopIfTrue="1">
      <formula>MOD(ROW(),2)=0</formula>
    </cfRule>
    <cfRule type="expression" dxfId="434" priority="12" stopIfTrue="1">
      <formula>MOD(ROW(),2)&lt;&gt;0</formula>
    </cfRule>
  </conditionalFormatting>
  <conditionalFormatting sqref="B26:C96">
    <cfRule type="expression" dxfId="433" priority="15" stopIfTrue="1">
      <formula>MOD(ROW(),2)=0</formula>
    </cfRule>
    <cfRule type="expression" dxfId="432" priority="16"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38BDC-32FC-41F5-8BD8-B785D3CA2FD4}">
  <sheetPr codeName="Sheet39"/>
  <dimension ref="A1:C96"/>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Pension Credit - x-315</v>
      </c>
    </row>
    <row r="6" spans="1:3" x14ac:dyDescent="0.25">
      <c r="A6" s="41" t="s">
        <v>378</v>
      </c>
      <c r="B6" s="48" t="s">
        <v>379</v>
      </c>
      <c r="C6" s="48"/>
    </row>
    <row r="7" spans="1:3" x14ac:dyDescent="0.25">
      <c r="A7" s="41" t="s">
        <v>380</v>
      </c>
      <c r="B7" s="48" t="s">
        <v>31</v>
      </c>
      <c r="C7" s="48"/>
    </row>
    <row r="8" spans="1:3" x14ac:dyDescent="0.25">
      <c r="A8" s="41" t="s">
        <v>124</v>
      </c>
      <c r="B8" s="48">
        <v>2006</v>
      </c>
      <c r="C8" s="48"/>
    </row>
    <row r="9" spans="1:3" x14ac:dyDescent="0.25">
      <c r="A9" s="41" t="s">
        <v>125</v>
      </c>
      <c r="B9" s="48" t="s">
        <v>196</v>
      </c>
      <c r="C9" s="48"/>
    </row>
    <row r="10" spans="1:3" ht="25" x14ac:dyDescent="0.25">
      <c r="A10" s="41" t="s">
        <v>6</v>
      </c>
      <c r="B10" s="48" t="s">
        <v>202</v>
      </c>
      <c r="C10" s="48"/>
    </row>
    <row r="11" spans="1:3" x14ac:dyDescent="0.25">
      <c r="A11" s="41" t="s">
        <v>126</v>
      </c>
      <c r="B11" s="48" t="s">
        <v>198</v>
      </c>
      <c r="C11" s="48"/>
    </row>
    <row r="12" spans="1:3" x14ac:dyDescent="0.25">
      <c r="A12" s="41" t="s">
        <v>127</v>
      </c>
      <c r="B12" s="48" t="s">
        <v>140</v>
      </c>
      <c r="C12" s="48"/>
    </row>
    <row r="13" spans="1:3" x14ac:dyDescent="0.25">
      <c r="A13" s="41" t="s">
        <v>381</v>
      </c>
      <c r="B13" s="48" t="s">
        <v>141</v>
      </c>
      <c r="C13" s="48"/>
    </row>
    <row r="14" spans="1:3" x14ac:dyDescent="0.25">
      <c r="A14" s="41" t="s">
        <v>129</v>
      </c>
      <c r="B14" s="48">
        <v>315</v>
      </c>
      <c r="C14" s="48"/>
    </row>
    <row r="15" spans="1:3" x14ac:dyDescent="0.25">
      <c r="A15" s="41" t="s">
        <v>382</v>
      </c>
      <c r="B15" s="48" t="s">
        <v>203</v>
      </c>
      <c r="C15" s="48"/>
    </row>
    <row r="16" spans="1:3" x14ac:dyDescent="0.25">
      <c r="A16" s="41" t="s">
        <v>131</v>
      </c>
      <c r="B16" s="48" t="s">
        <v>204</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403</v>
      </c>
      <c r="C26" s="57" t="s">
        <v>404</v>
      </c>
    </row>
    <row r="27" spans="1:3" x14ac:dyDescent="0.25">
      <c r="A27" s="44">
        <v>16</v>
      </c>
      <c r="B27" s="45">
        <v>9.57</v>
      </c>
      <c r="C27" s="45">
        <v>9.57</v>
      </c>
    </row>
    <row r="28" spans="1:3" x14ac:dyDescent="0.25">
      <c r="A28" s="44">
        <v>17</v>
      </c>
      <c r="B28" s="45">
        <v>9.75</v>
      </c>
      <c r="C28" s="45">
        <v>9.75</v>
      </c>
    </row>
    <row r="29" spans="1:3" x14ac:dyDescent="0.25">
      <c r="A29" s="44">
        <v>18</v>
      </c>
      <c r="B29" s="45">
        <v>9.93</v>
      </c>
      <c r="C29" s="45">
        <v>9.93</v>
      </c>
    </row>
    <row r="30" spans="1:3" x14ac:dyDescent="0.25">
      <c r="A30" s="44">
        <v>19</v>
      </c>
      <c r="B30" s="45">
        <v>10.11</v>
      </c>
      <c r="C30" s="45">
        <v>10.11</v>
      </c>
    </row>
    <row r="31" spans="1:3" x14ac:dyDescent="0.25">
      <c r="A31" s="44">
        <v>20</v>
      </c>
      <c r="B31" s="45">
        <v>10.29</v>
      </c>
      <c r="C31" s="45">
        <v>10.29</v>
      </c>
    </row>
    <row r="32" spans="1:3" x14ac:dyDescent="0.25">
      <c r="A32" s="44">
        <v>21</v>
      </c>
      <c r="B32" s="45">
        <v>10.48</v>
      </c>
      <c r="C32" s="45">
        <v>10.48</v>
      </c>
    </row>
    <row r="33" spans="1:3" x14ac:dyDescent="0.25">
      <c r="A33" s="44">
        <v>22</v>
      </c>
      <c r="B33" s="45">
        <v>10.67</v>
      </c>
      <c r="C33" s="45">
        <v>10.67</v>
      </c>
    </row>
    <row r="34" spans="1:3" x14ac:dyDescent="0.25">
      <c r="A34" s="44">
        <v>23</v>
      </c>
      <c r="B34" s="45">
        <v>10.87</v>
      </c>
      <c r="C34" s="45">
        <v>10.87</v>
      </c>
    </row>
    <row r="35" spans="1:3" x14ac:dyDescent="0.25">
      <c r="A35" s="44">
        <v>24</v>
      </c>
      <c r="B35" s="45">
        <v>11.07</v>
      </c>
      <c r="C35" s="45">
        <v>11.07</v>
      </c>
    </row>
    <row r="36" spans="1:3" x14ac:dyDescent="0.25">
      <c r="A36" s="44">
        <v>25</v>
      </c>
      <c r="B36" s="45">
        <v>11.27</v>
      </c>
      <c r="C36" s="45">
        <v>11.27</v>
      </c>
    </row>
    <row r="37" spans="1:3" x14ac:dyDescent="0.25">
      <c r="A37" s="44">
        <v>26</v>
      </c>
      <c r="B37" s="45">
        <v>11.48</v>
      </c>
      <c r="C37" s="45">
        <v>11.48</v>
      </c>
    </row>
    <row r="38" spans="1:3" x14ac:dyDescent="0.25">
      <c r="A38" s="44">
        <v>27</v>
      </c>
      <c r="B38" s="45">
        <v>11.69</v>
      </c>
      <c r="C38" s="45">
        <v>11.69</v>
      </c>
    </row>
    <row r="39" spans="1:3" x14ac:dyDescent="0.25">
      <c r="A39" s="44">
        <v>28</v>
      </c>
      <c r="B39" s="45">
        <v>11.9</v>
      </c>
      <c r="C39" s="45">
        <v>11.9</v>
      </c>
    </row>
    <row r="40" spans="1:3" x14ac:dyDescent="0.25">
      <c r="A40" s="44">
        <v>29</v>
      </c>
      <c r="B40" s="45">
        <v>12.12</v>
      </c>
      <c r="C40" s="45">
        <v>12.12</v>
      </c>
    </row>
    <row r="41" spans="1:3" x14ac:dyDescent="0.25">
      <c r="A41" s="44">
        <v>30</v>
      </c>
      <c r="B41" s="45">
        <v>12.34</v>
      </c>
      <c r="C41" s="45">
        <v>12.34</v>
      </c>
    </row>
    <row r="42" spans="1:3" x14ac:dyDescent="0.25">
      <c r="A42" s="44">
        <v>31</v>
      </c>
      <c r="B42" s="45">
        <v>12.56</v>
      </c>
      <c r="C42" s="45">
        <v>12.56</v>
      </c>
    </row>
    <row r="43" spans="1:3" x14ac:dyDescent="0.25">
      <c r="A43" s="44">
        <v>32</v>
      </c>
      <c r="B43" s="45">
        <v>12.79</v>
      </c>
      <c r="C43" s="45">
        <v>12.79</v>
      </c>
    </row>
    <row r="44" spans="1:3" x14ac:dyDescent="0.25">
      <c r="A44" s="44">
        <v>33</v>
      </c>
      <c r="B44" s="45">
        <v>13.03</v>
      </c>
      <c r="C44" s="45">
        <v>13.03</v>
      </c>
    </row>
    <row r="45" spans="1:3" x14ac:dyDescent="0.25">
      <c r="A45" s="44">
        <v>34</v>
      </c>
      <c r="B45" s="45">
        <v>13.26</v>
      </c>
      <c r="C45" s="45">
        <v>13.26</v>
      </c>
    </row>
    <row r="46" spans="1:3" x14ac:dyDescent="0.25">
      <c r="A46" s="44">
        <v>35</v>
      </c>
      <c r="B46" s="45">
        <v>13.51</v>
      </c>
      <c r="C46" s="45">
        <v>13.51</v>
      </c>
    </row>
    <row r="47" spans="1:3" x14ac:dyDescent="0.25">
      <c r="A47" s="44">
        <v>36</v>
      </c>
      <c r="B47" s="45">
        <v>13.75</v>
      </c>
      <c r="C47" s="45">
        <v>13.75</v>
      </c>
    </row>
    <row r="48" spans="1:3" x14ac:dyDescent="0.25">
      <c r="A48" s="44">
        <v>37</v>
      </c>
      <c r="B48" s="45">
        <v>14.01</v>
      </c>
      <c r="C48" s="45">
        <v>14.01</v>
      </c>
    </row>
    <row r="49" spans="1:3" x14ac:dyDescent="0.25">
      <c r="A49" s="44">
        <v>38</v>
      </c>
      <c r="B49" s="45">
        <v>14.26</v>
      </c>
      <c r="C49" s="45">
        <v>14.26</v>
      </c>
    </row>
    <row r="50" spans="1:3" x14ac:dyDescent="0.25">
      <c r="A50" s="44">
        <v>39</v>
      </c>
      <c r="B50" s="45">
        <v>14.52</v>
      </c>
      <c r="C50" s="45">
        <v>14.52</v>
      </c>
    </row>
    <row r="51" spans="1:3" x14ac:dyDescent="0.25">
      <c r="A51" s="44">
        <v>40</v>
      </c>
      <c r="B51" s="45">
        <v>14.79</v>
      </c>
      <c r="C51" s="45">
        <v>14.79</v>
      </c>
    </row>
    <row r="52" spans="1:3" x14ac:dyDescent="0.25">
      <c r="A52" s="44">
        <v>41</v>
      </c>
      <c r="B52" s="45">
        <v>15.06</v>
      </c>
      <c r="C52" s="45">
        <v>15.06</v>
      </c>
    </row>
    <row r="53" spans="1:3" x14ac:dyDescent="0.25">
      <c r="A53" s="44">
        <v>42</v>
      </c>
      <c r="B53" s="45">
        <v>15.34</v>
      </c>
      <c r="C53" s="45">
        <v>15.34</v>
      </c>
    </row>
    <row r="54" spans="1:3" x14ac:dyDescent="0.25">
      <c r="A54" s="44">
        <v>43</v>
      </c>
      <c r="B54" s="45">
        <v>15.62</v>
      </c>
      <c r="C54" s="45">
        <v>15.62</v>
      </c>
    </row>
    <row r="55" spans="1:3" x14ac:dyDescent="0.25">
      <c r="A55" s="44">
        <v>44</v>
      </c>
      <c r="B55" s="45">
        <v>15.91</v>
      </c>
      <c r="C55" s="45">
        <v>15.91</v>
      </c>
    </row>
    <row r="56" spans="1:3" x14ac:dyDescent="0.25">
      <c r="A56" s="44">
        <v>45</v>
      </c>
      <c r="B56" s="45">
        <v>16.21</v>
      </c>
      <c r="C56" s="45">
        <v>16.21</v>
      </c>
    </row>
    <row r="57" spans="1:3" x14ac:dyDescent="0.25">
      <c r="A57" s="44">
        <v>46</v>
      </c>
      <c r="B57" s="45">
        <v>16.510000000000002</v>
      </c>
      <c r="C57" s="45">
        <v>16.510000000000002</v>
      </c>
    </row>
    <row r="58" spans="1:3" x14ac:dyDescent="0.25">
      <c r="A58" s="44">
        <v>47</v>
      </c>
      <c r="B58" s="45">
        <v>16.82</v>
      </c>
      <c r="C58" s="45">
        <v>16.82</v>
      </c>
    </row>
    <row r="59" spans="1:3" x14ac:dyDescent="0.25">
      <c r="A59" s="44">
        <v>48</v>
      </c>
      <c r="B59" s="45">
        <v>17.14</v>
      </c>
      <c r="C59" s="45">
        <v>17.14</v>
      </c>
    </row>
    <row r="60" spans="1:3" x14ac:dyDescent="0.25">
      <c r="A60" s="44">
        <v>49</v>
      </c>
      <c r="B60" s="45">
        <v>17.46</v>
      </c>
      <c r="C60" s="45">
        <v>17.46</v>
      </c>
    </row>
    <row r="61" spans="1:3" x14ac:dyDescent="0.25">
      <c r="A61" s="44">
        <v>50</v>
      </c>
      <c r="B61" s="45">
        <v>17.79</v>
      </c>
      <c r="C61" s="45">
        <v>17.79</v>
      </c>
    </row>
    <row r="62" spans="1:3" x14ac:dyDescent="0.25">
      <c r="A62" s="44">
        <v>51</v>
      </c>
      <c r="B62" s="45">
        <v>18.13</v>
      </c>
      <c r="C62" s="45">
        <v>18.13</v>
      </c>
    </row>
    <row r="63" spans="1:3" x14ac:dyDescent="0.25">
      <c r="A63" s="44">
        <v>52</v>
      </c>
      <c r="B63" s="45">
        <v>18.48</v>
      </c>
      <c r="C63" s="45">
        <v>18.48</v>
      </c>
    </row>
    <row r="64" spans="1:3" x14ac:dyDescent="0.25">
      <c r="A64" s="44">
        <v>53</v>
      </c>
      <c r="B64" s="45">
        <v>18.84</v>
      </c>
      <c r="C64" s="45">
        <v>18.84</v>
      </c>
    </row>
    <row r="65" spans="1:3" x14ac:dyDescent="0.25">
      <c r="A65" s="44">
        <v>54</v>
      </c>
      <c r="B65" s="45">
        <v>19.21</v>
      </c>
      <c r="C65" s="45">
        <v>19.21</v>
      </c>
    </row>
    <row r="66" spans="1:3" x14ac:dyDescent="0.25">
      <c r="A66" s="44">
        <v>55</v>
      </c>
      <c r="B66" s="45">
        <v>19.59</v>
      </c>
      <c r="C66" s="45">
        <v>19.59</v>
      </c>
    </row>
    <row r="67" spans="1:3" x14ac:dyDescent="0.25">
      <c r="A67" s="44">
        <v>56</v>
      </c>
      <c r="B67" s="45">
        <v>19.98</v>
      </c>
      <c r="C67" s="45">
        <v>19.98</v>
      </c>
    </row>
    <row r="68" spans="1:3" x14ac:dyDescent="0.25">
      <c r="A68" s="44">
        <v>57</v>
      </c>
      <c r="B68" s="45">
        <v>20.38</v>
      </c>
      <c r="C68" s="45">
        <v>20.38</v>
      </c>
    </row>
    <row r="69" spans="1:3" x14ac:dyDescent="0.25">
      <c r="A69" s="44">
        <v>58</v>
      </c>
      <c r="B69" s="45">
        <v>20.79</v>
      </c>
      <c r="C69" s="45">
        <v>20.79</v>
      </c>
    </row>
    <row r="70" spans="1:3" x14ac:dyDescent="0.25">
      <c r="A70" s="44">
        <v>59</v>
      </c>
      <c r="B70" s="45">
        <v>21.22</v>
      </c>
      <c r="C70" s="45">
        <v>21.22</v>
      </c>
    </row>
    <row r="71" spans="1:3" x14ac:dyDescent="0.25">
      <c r="A71" s="44">
        <v>60</v>
      </c>
      <c r="B71" s="45">
        <v>21.16</v>
      </c>
      <c r="C71" s="45">
        <v>21.16</v>
      </c>
    </row>
    <row r="72" spans="1:3" x14ac:dyDescent="0.25">
      <c r="A72" s="44">
        <v>61</v>
      </c>
      <c r="B72" s="45">
        <v>20.59</v>
      </c>
      <c r="C72" s="45">
        <v>20.59</v>
      </c>
    </row>
    <row r="73" spans="1:3" x14ac:dyDescent="0.25">
      <c r="A73" s="44">
        <v>62</v>
      </c>
      <c r="B73" s="45">
        <v>20.010000000000002</v>
      </c>
      <c r="C73" s="45">
        <v>20.010000000000002</v>
      </c>
    </row>
    <row r="74" spans="1:3" x14ac:dyDescent="0.25">
      <c r="A74" s="44">
        <v>63</v>
      </c>
      <c r="B74" s="45">
        <v>19.43</v>
      </c>
      <c r="C74" s="45">
        <v>19.43</v>
      </c>
    </row>
    <row r="75" spans="1:3" x14ac:dyDescent="0.25">
      <c r="A75" s="44">
        <v>64</v>
      </c>
      <c r="B75" s="45">
        <v>18.86</v>
      </c>
      <c r="C75" s="45">
        <v>18.86</v>
      </c>
    </row>
    <row r="76" spans="1:3" x14ac:dyDescent="0.25">
      <c r="A76" s="44">
        <v>65</v>
      </c>
      <c r="B76" s="45">
        <v>18.27</v>
      </c>
      <c r="C76" s="45">
        <v>18.27</v>
      </c>
    </row>
    <row r="77" spans="1:3" x14ac:dyDescent="0.25">
      <c r="A77" s="44">
        <v>66</v>
      </c>
      <c r="B77" s="45">
        <v>17.690000000000001</v>
      </c>
      <c r="C77" s="45">
        <v>17.690000000000001</v>
      </c>
    </row>
    <row r="78" spans="1:3" x14ac:dyDescent="0.25">
      <c r="A78" s="44">
        <v>67</v>
      </c>
      <c r="B78" s="45">
        <v>17.100000000000001</v>
      </c>
      <c r="C78" s="45">
        <v>17.100000000000001</v>
      </c>
    </row>
    <row r="79" spans="1:3" x14ac:dyDescent="0.25">
      <c r="A79" s="44">
        <v>68</v>
      </c>
      <c r="B79" s="45">
        <v>16.5</v>
      </c>
      <c r="C79" s="45">
        <v>16.5</v>
      </c>
    </row>
    <row r="80" spans="1:3" x14ac:dyDescent="0.25">
      <c r="A80" s="44">
        <v>69</v>
      </c>
      <c r="B80" s="45">
        <v>15.89</v>
      </c>
      <c r="C80" s="45">
        <v>15.89</v>
      </c>
    </row>
    <row r="81" spans="1:3" x14ac:dyDescent="0.25">
      <c r="A81" s="44">
        <v>70</v>
      </c>
      <c r="B81" s="45">
        <v>15.29</v>
      </c>
      <c r="C81" s="45">
        <v>15.29</v>
      </c>
    </row>
    <row r="82" spans="1:3" x14ac:dyDescent="0.25">
      <c r="A82" s="44">
        <v>71</v>
      </c>
      <c r="B82" s="45">
        <v>14.68</v>
      </c>
      <c r="C82" s="45">
        <v>14.68</v>
      </c>
    </row>
    <row r="83" spans="1:3" x14ac:dyDescent="0.25">
      <c r="A83" s="44">
        <v>72</v>
      </c>
      <c r="B83" s="45">
        <v>14.07</v>
      </c>
      <c r="C83" s="45">
        <v>14.07</v>
      </c>
    </row>
    <row r="84" spans="1:3" x14ac:dyDescent="0.25">
      <c r="A84" s="44">
        <v>73</v>
      </c>
      <c r="B84" s="45">
        <v>13.45</v>
      </c>
      <c r="C84" s="45">
        <v>13.45</v>
      </c>
    </row>
    <row r="85" spans="1:3" x14ac:dyDescent="0.25">
      <c r="A85" s="44">
        <v>74</v>
      </c>
      <c r="B85" s="45">
        <v>12.84</v>
      </c>
      <c r="C85" s="45">
        <v>12.84</v>
      </c>
    </row>
    <row r="86" spans="1:3" x14ac:dyDescent="0.25">
      <c r="A86" s="44">
        <v>75</v>
      </c>
      <c r="B86" s="45">
        <v>12.23</v>
      </c>
      <c r="C86" s="45">
        <v>12.23</v>
      </c>
    </row>
    <row r="87" spans="1:3" x14ac:dyDescent="0.25">
      <c r="A87" s="44">
        <v>76</v>
      </c>
      <c r="B87" s="45">
        <v>11.63</v>
      </c>
      <c r="C87" s="45">
        <v>11.63</v>
      </c>
    </row>
    <row r="88" spans="1:3" x14ac:dyDescent="0.25">
      <c r="A88" s="44">
        <v>77</v>
      </c>
      <c r="B88" s="45">
        <v>11.03</v>
      </c>
      <c r="C88" s="45">
        <v>11.03</v>
      </c>
    </row>
    <row r="89" spans="1:3" x14ac:dyDescent="0.25">
      <c r="A89" s="44">
        <v>78</v>
      </c>
      <c r="B89" s="45">
        <v>10.43</v>
      </c>
      <c r="C89" s="45">
        <v>10.43</v>
      </c>
    </row>
    <row r="90" spans="1:3" x14ac:dyDescent="0.25">
      <c r="A90" s="44">
        <v>79</v>
      </c>
      <c r="B90" s="45">
        <v>9.84</v>
      </c>
      <c r="C90" s="45">
        <v>9.84</v>
      </c>
    </row>
    <row r="91" spans="1:3" x14ac:dyDescent="0.25">
      <c r="A91" s="44">
        <v>80</v>
      </c>
      <c r="B91" s="45">
        <v>9.24</v>
      </c>
      <c r="C91" s="45">
        <v>9.24</v>
      </c>
    </row>
    <row r="92" spans="1:3" x14ac:dyDescent="0.25">
      <c r="A92" s="44">
        <v>81</v>
      </c>
      <c r="B92" s="45">
        <v>8.65</v>
      </c>
      <c r="C92" s="45">
        <v>8.65</v>
      </c>
    </row>
    <row r="93" spans="1:3" x14ac:dyDescent="0.25">
      <c r="A93" s="44">
        <v>82</v>
      </c>
      <c r="B93" s="45">
        <v>8.07</v>
      </c>
      <c r="C93" s="45">
        <v>8.07</v>
      </c>
    </row>
    <row r="94" spans="1:3" x14ac:dyDescent="0.25">
      <c r="A94" s="44">
        <v>83</v>
      </c>
      <c r="B94" s="45">
        <v>7.5</v>
      </c>
      <c r="C94" s="45">
        <v>7.5</v>
      </c>
    </row>
    <row r="95" spans="1:3" x14ac:dyDescent="0.25">
      <c r="A95" s="44">
        <v>84</v>
      </c>
      <c r="B95" s="45">
        <v>6.95</v>
      </c>
      <c r="C95" s="45">
        <v>6.95</v>
      </c>
    </row>
    <row r="96" spans="1:3" x14ac:dyDescent="0.25">
      <c r="A96" s="44">
        <v>85</v>
      </c>
      <c r="B96" s="45">
        <v>6.41</v>
      </c>
      <c r="C96" s="45">
        <v>6.41</v>
      </c>
    </row>
  </sheetData>
  <sheetProtection algorithmName="SHA-512" hashValue="y5+Hh/1p1ORklp6m1WRXeRs+aUO38y5CMRyN7nUpnb9Ke0z3vwMPK3jCv2dvrCGqdCkaig9BOZ4MJFq8oMibmg==" saltValue="KEy2wUqRsli8ZFEa4uUpkA==" spinCount="100000" sheet="1" objects="1" scenarios="1"/>
  <conditionalFormatting sqref="A6:A21">
    <cfRule type="expression" dxfId="431" priority="9" stopIfTrue="1">
      <formula>MOD(ROW(),2)=0</formula>
    </cfRule>
    <cfRule type="expression" dxfId="430" priority="10" stopIfTrue="1">
      <formula>MOD(ROW(),2)&lt;&gt;0</formula>
    </cfRule>
  </conditionalFormatting>
  <conditionalFormatting sqref="A26:A96">
    <cfRule type="expression" dxfId="429" priority="13" stopIfTrue="1">
      <formula>MOD(ROW(),2)=0</formula>
    </cfRule>
    <cfRule type="expression" dxfId="428" priority="14" stopIfTrue="1">
      <formula>MOD(ROW(),2)&lt;&gt;0</formula>
    </cfRule>
  </conditionalFormatting>
  <conditionalFormatting sqref="B6:C21">
    <cfRule type="expression" dxfId="427" priority="11" stopIfTrue="1">
      <formula>MOD(ROW(),2)=0</formula>
    </cfRule>
    <cfRule type="expression" dxfId="426" priority="12" stopIfTrue="1">
      <formula>MOD(ROW(),2)&lt;&gt;0</formula>
    </cfRule>
  </conditionalFormatting>
  <conditionalFormatting sqref="B26:C96">
    <cfRule type="expression" dxfId="425" priority="15" stopIfTrue="1">
      <formula>MOD(ROW(),2)=0</formula>
    </cfRule>
    <cfRule type="expression" dxfId="424" priority="16"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DA99B-68F0-4B8F-B369-23C7FC2C5395}">
  <sheetPr codeName="Sheet40"/>
  <dimension ref="A1:E94"/>
  <sheetViews>
    <sheetView showGridLines="0"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Pension Credit - x-316</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2015</v>
      </c>
      <c r="C8" s="48"/>
      <c r="D8" s="48"/>
      <c r="E8" s="48"/>
    </row>
    <row r="9" spans="1:5" x14ac:dyDescent="0.25">
      <c r="A9" s="41" t="s">
        <v>125</v>
      </c>
      <c r="B9" s="48" t="s">
        <v>196</v>
      </c>
      <c r="C9" s="48"/>
      <c r="D9" s="48"/>
      <c r="E9" s="48"/>
    </row>
    <row r="10" spans="1:5" x14ac:dyDescent="0.25">
      <c r="A10" s="41" t="s">
        <v>6</v>
      </c>
      <c r="B10" s="48" t="s">
        <v>205</v>
      </c>
      <c r="C10" s="48"/>
      <c r="D10" s="48"/>
      <c r="E10" s="48"/>
    </row>
    <row r="11" spans="1:5" x14ac:dyDescent="0.25">
      <c r="A11" s="41" t="s">
        <v>126</v>
      </c>
      <c r="B11" s="48" t="s">
        <v>145</v>
      </c>
      <c r="C11" s="48"/>
      <c r="D11" s="48"/>
      <c r="E11" s="48"/>
    </row>
    <row r="12" spans="1:5" x14ac:dyDescent="0.25">
      <c r="A12" s="41" t="s">
        <v>127</v>
      </c>
      <c r="B12" s="48" t="s">
        <v>140</v>
      </c>
      <c r="C12" s="48"/>
      <c r="D12" s="48"/>
      <c r="E12" s="48"/>
    </row>
    <row r="13" spans="1:5" x14ac:dyDescent="0.25">
      <c r="A13" s="41" t="s">
        <v>381</v>
      </c>
      <c r="B13" s="48" t="s">
        <v>141</v>
      </c>
      <c r="C13" s="48"/>
      <c r="D13" s="48"/>
      <c r="E13" s="48"/>
    </row>
    <row r="14" spans="1:5" x14ac:dyDescent="0.25">
      <c r="A14" s="41" t="s">
        <v>129</v>
      </c>
      <c r="B14" s="48">
        <v>316</v>
      </c>
      <c r="C14" s="48"/>
      <c r="D14" s="48"/>
      <c r="E14" s="48"/>
    </row>
    <row r="15" spans="1:5" x14ac:dyDescent="0.25">
      <c r="A15" s="41" t="s">
        <v>382</v>
      </c>
      <c r="B15" s="48" t="s">
        <v>206</v>
      </c>
      <c r="C15" s="48"/>
      <c r="D15" s="48"/>
      <c r="E15" s="48"/>
    </row>
    <row r="16" spans="1:5" x14ac:dyDescent="0.25">
      <c r="A16" s="41" t="s">
        <v>131</v>
      </c>
      <c r="B16" s="48" t="s">
        <v>207</v>
      </c>
      <c r="C16" s="48"/>
      <c r="D16" s="48"/>
      <c r="E16" s="48"/>
    </row>
    <row r="17" spans="1:5" x14ac:dyDescent="0.25">
      <c r="A17" s="42" t="s">
        <v>383</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384</v>
      </c>
      <c r="B21" s="48" t="s">
        <v>63</v>
      </c>
      <c r="C21" s="48"/>
      <c r="D21" s="48"/>
      <c r="E21" s="48"/>
    </row>
    <row r="23" spans="1:5" x14ac:dyDescent="0.25">
      <c r="A23" s="23" t="str">
        <f>HYPERLINK("#'Factor List'!A1", "Back to Factor List")</f>
        <v>Back to Factor List</v>
      </c>
      <c r="B23" s="23" t="str">
        <f>HYPERLINK("#'Assumptions'!A1", "Assumptions")</f>
        <v>Assumptions</v>
      </c>
    </row>
    <row r="26" spans="1:5" s="58" customFormat="1" ht="13" x14ac:dyDescent="0.25">
      <c r="A26" s="57" t="s">
        <v>385</v>
      </c>
      <c r="B26" s="57" t="s">
        <v>405</v>
      </c>
      <c r="C26" s="57" t="s">
        <v>406</v>
      </c>
      <c r="D26" s="57" t="s">
        <v>407</v>
      </c>
      <c r="E26" s="57" t="s">
        <v>408</v>
      </c>
    </row>
    <row r="27" spans="1:5" x14ac:dyDescent="0.25">
      <c r="A27" s="44">
        <v>18</v>
      </c>
      <c r="B27" s="45">
        <v>7.9</v>
      </c>
      <c r="C27" s="45">
        <v>7.52</v>
      </c>
      <c r="D27" s="45">
        <v>7.15</v>
      </c>
      <c r="E27" s="45">
        <v>6.79</v>
      </c>
    </row>
    <row r="28" spans="1:5" x14ac:dyDescent="0.25">
      <c r="A28" s="44">
        <v>19</v>
      </c>
      <c r="B28" s="45">
        <v>8.0399999999999991</v>
      </c>
      <c r="C28" s="45">
        <v>7.65</v>
      </c>
      <c r="D28" s="45">
        <v>7.28</v>
      </c>
      <c r="E28" s="45">
        <v>6.91</v>
      </c>
    </row>
    <row r="29" spans="1:5" x14ac:dyDescent="0.25">
      <c r="A29" s="44">
        <v>20</v>
      </c>
      <c r="B29" s="45">
        <v>8.18</v>
      </c>
      <c r="C29" s="45">
        <v>7.79</v>
      </c>
      <c r="D29" s="45">
        <v>7.41</v>
      </c>
      <c r="E29" s="45">
        <v>7.03</v>
      </c>
    </row>
    <row r="30" spans="1:5" x14ac:dyDescent="0.25">
      <c r="A30" s="44">
        <v>21</v>
      </c>
      <c r="B30" s="45">
        <v>8.33</v>
      </c>
      <c r="C30" s="45">
        <v>7.93</v>
      </c>
      <c r="D30" s="45">
        <v>7.54</v>
      </c>
      <c r="E30" s="45">
        <v>7.15</v>
      </c>
    </row>
    <row r="31" spans="1:5" x14ac:dyDescent="0.25">
      <c r="A31" s="44">
        <v>22</v>
      </c>
      <c r="B31" s="45">
        <v>8.48</v>
      </c>
      <c r="C31" s="45">
        <v>8.07</v>
      </c>
      <c r="D31" s="45">
        <v>7.67</v>
      </c>
      <c r="E31" s="45">
        <v>7.28</v>
      </c>
    </row>
    <row r="32" spans="1:5" x14ac:dyDescent="0.25">
      <c r="A32" s="44">
        <v>23</v>
      </c>
      <c r="B32" s="45">
        <v>8.6300000000000008</v>
      </c>
      <c r="C32" s="45">
        <v>8.2100000000000009</v>
      </c>
      <c r="D32" s="45">
        <v>7.81</v>
      </c>
      <c r="E32" s="45">
        <v>7.41</v>
      </c>
    </row>
    <row r="33" spans="1:5" x14ac:dyDescent="0.25">
      <c r="A33" s="44">
        <v>24</v>
      </c>
      <c r="B33" s="45">
        <v>8.7899999999999991</v>
      </c>
      <c r="C33" s="45">
        <v>8.36</v>
      </c>
      <c r="D33" s="45">
        <v>7.94</v>
      </c>
      <c r="E33" s="45">
        <v>7.54</v>
      </c>
    </row>
    <row r="34" spans="1:5" x14ac:dyDescent="0.25">
      <c r="A34" s="44">
        <v>25</v>
      </c>
      <c r="B34" s="45">
        <v>8.94</v>
      </c>
      <c r="C34" s="45">
        <v>8.51</v>
      </c>
      <c r="D34" s="45">
        <v>8.08</v>
      </c>
      <c r="E34" s="45">
        <v>7.67</v>
      </c>
    </row>
    <row r="35" spans="1:5" x14ac:dyDescent="0.25">
      <c r="A35" s="44">
        <v>26</v>
      </c>
      <c r="B35" s="45">
        <v>9.1</v>
      </c>
      <c r="C35" s="45">
        <v>8.66</v>
      </c>
      <c r="D35" s="45">
        <v>8.23</v>
      </c>
      <c r="E35" s="45">
        <v>7.8</v>
      </c>
    </row>
    <row r="36" spans="1:5" x14ac:dyDescent="0.25">
      <c r="A36" s="44">
        <v>27</v>
      </c>
      <c r="B36" s="45">
        <v>9.26</v>
      </c>
      <c r="C36" s="45">
        <v>8.81</v>
      </c>
      <c r="D36" s="45">
        <v>8.3699999999999992</v>
      </c>
      <c r="E36" s="45">
        <v>7.94</v>
      </c>
    </row>
    <row r="37" spans="1:5" x14ac:dyDescent="0.25">
      <c r="A37" s="44">
        <v>28</v>
      </c>
      <c r="B37" s="45">
        <v>9.43</v>
      </c>
      <c r="C37" s="45">
        <v>8.9700000000000006</v>
      </c>
      <c r="D37" s="45">
        <v>8.52</v>
      </c>
      <c r="E37" s="45">
        <v>8.08</v>
      </c>
    </row>
    <row r="38" spans="1:5" x14ac:dyDescent="0.25">
      <c r="A38" s="44">
        <v>29</v>
      </c>
      <c r="B38" s="45">
        <v>9.6</v>
      </c>
      <c r="C38" s="45">
        <v>9.1300000000000008</v>
      </c>
      <c r="D38" s="45">
        <v>8.67</v>
      </c>
      <c r="E38" s="45">
        <v>8.2200000000000006</v>
      </c>
    </row>
    <row r="39" spans="1:5" x14ac:dyDescent="0.25">
      <c r="A39" s="44">
        <v>30</v>
      </c>
      <c r="B39" s="45">
        <v>9.77</v>
      </c>
      <c r="C39" s="45">
        <v>9.2899999999999991</v>
      </c>
      <c r="D39" s="45">
        <v>8.82</v>
      </c>
      <c r="E39" s="45">
        <v>8.3699999999999992</v>
      </c>
    </row>
    <row r="40" spans="1:5" x14ac:dyDescent="0.25">
      <c r="A40" s="44">
        <v>31</v>
      </c>
      <c r="B40" s="45">
        <v>9.94</v>
      </c>
      <c r="C40" s="45">
        <v>9.4499999999999993</v>
      </c>
      <c r="D40" s="45">
        <v>8.98</v>
      </c>
      <c r="E40" s="45">
        <v>8.51</v>
      </c>
    </row>
    <row r="41" spans="1:5" x14ac:dyDescent="0.25">
      <c r="A41" s="44">
        <v>32</v>
      </c>
      <c r="B41" s="45">
        <v>10.119999999999999</v>
      </c>
      <c r="C41" s="45">
        <v>9.6199999999999992</v>
      </c>
      <c r="D41" s="45">
        <v>9.14</v>
      </c>
      <c r="E41" s="45">
        <v>8.66</v>
      </c>
    </row>
    <row r="42" spans="1:5" x14ac:dyDescent="0.25">
      <c r="A42" s="44">
        <v>33</v>
      </c>
      <c r="B42" s="45">
        <v>10.3</v>
      </c>
      <c r="C42" s="45">
        <v>9.7899999999999991</v>
      </c>
      <c r="D42" s="45">
        <v>9.3000000000000007</v>
      </c>
      <c r="E42" s="45">
        <v>8.81</v>
      </c>
    </row>
    <row r="43" spans="1:5" x14ac:dyDescent="0.25">
      <c r="A43" s="44">
        <v>34</v>
      </c>
      <c r="B43" s="45">
        <v>10.48</v>
      </c>
      <c r="C43" s="45">
        <v>9.9700000000000006</v>
      </c>
      <c r="D43" s="45">
        <v>9.4600000000000009</v>
      </c>
      <c r="E43" s="45">
        <v>8.9700000000000006</v>
      </c>
    </row>
    <row r="44" spans="1:5" x14ac:dyDescent="0.25">
      <c r="A44" s="44">
        <v>35</v>
      </c>
      <c r="B44" s="45">
        <v>10.67</v>
      </c>
      <c r="C44" s="45">
        <v>10.14</v>
      </c>
      <c r="D44" s="45">
        <v>9.6300000000000008</v>
      </c>
      <c r="E44" s="45">
        <v>9.1199999999999992</v>
      </c>
    </row>
    <row r="45" spans="1:5" x14ac:dyDescent="0.25">
      <c r="A45" s="44">
        <v>36</v>
      </c>
      <c r="B45" s="45">
        <v>10.86</v>
      </c>
      <c r="C45" s="45">
        <v>10.32</v>
      </c>
      <c r="D45" s="45">
        <v>9.8000000000000007</v>
      </c>
      <c r="E45" s="45">
        <v>9.2799999999999994</v>
      </c>
    </row>
    <row r="46" spans="1:5" x14ac:dyDescent="0.25">
      <c r="A46" s="44">
        <v>37</v>
      </c>
      <c r="B46" s="45">
        <v>11.06</v>
      </c>
      <c r="C46" s="45">
        <v>10.51</v>
      </c>
      <c r="D46" s="45">
        <v>9.9700000000000006</v>
      </c>
      <c r="E46" s="45">
        <v>9.4499999999999993</v>
      </c>
    </row>
    <row r="47" spans="1:5" x14ac:dyDescent="0.25">
      <c r="A47" s="44">
        <v>38</v>
      </c>
      <c r="B47" s="45">
        <v>11.25</v>
      </c>
      <c r="C47" s="45">
        <v>10.69</v>
      </c>
      <c r="D47" s="45">
        <v>10.14</v>
      </c>
      <c r="E47" s="45">
        <v>9.61</v>
      </c>
    </row>
    <row r="48" spans="1:5" x14ac:dyDescent="0.25">
      <c r="A48" s="44">
        <v>39</v>
      </c>
      <c r="B48" s="45">
        <v>11.45</v>
      </c>
      <c r="C48" s="45">
        <v>10.88</v>
      </c>
      <c r="D48" s="45">
        <v>10.32</v>
      </c>
      <c r="E48" s="45">
        <v>9.7799999999999994</v>
      </c>
    </row>
    <row r="49" spans="1:5" x14ac:dyDescent="0.25">
      <c r="A49" s="44">
        <v>40</v>
      </c>
      <c r="B49" s="45">
        <v>11.66</v>
      </c>
      <c r="C49" s="45">
        <v>11.08</v>
      </c>
      <c r="D49" s="45">
        <v>10.51</v>
      </c>
      <c r="E49" s="45">
        <v>9.9499999999999993</v>
      </c>
    </row>
    <row r="50" spans="1:5" x14ac:dyDescent="0.25">
      <c r="A50" s="44">
        <v>41</v>
      </c>
      <c r="B50" s="45">
        <v>11.87</v>
      </c>
      <c r="C50" s="45">
        <v>11.27</v>
      </c>
      <c r="D50" s="45">
        <v>10.69</v>
      </c>
      <c r="E50" s="45">
        <v>10.130000000000001</v>
      </c>
    </row>
    <row r="51" spans="1:5" x14ac:dyDescent="0.25">
      <c r="A51" s="44">
        <v>42</v>
      </c>
      <c r="B51" s="45">
        <v>12.08</v>
      </c>
      <c r="C51" s="45">
        <v>11.47</v>
      </c>
      <c r="D51" s="45">
        <v>10.88</v>
      </c>
      <c r="E51" s="45">
        <v>10.3</v>
      </c>
    </row>
    <row r="52" spans="1:5" x14ac:dyDescent="0.25">
      <c r="A52" s="44">
        <v>43</v>
      </c>
      <c r="B52" s="45">
        <v>12.3</v>
      </c>
      <c r="C52" s="45">
        <v>11.68</v>
      </c>
      <c r="D52" s="45">
        <v>11.07</v>
      </c>
      <c r="E52" s="45">
        <v>10.49</v>
      </c>
    </row>
    <row r="53" spans="1:5" x14ac:dyDescent="0.25">
      <c r="A53" s="44">
        <v>44</v>
      </c>
      <c r="B53" s="45">
        <v>12.52</v>
      </c>
      <c r="C53" s="45">
        <v>11.89</v>
      </c>
      <c r="D53" s="45">
        <v>11.27</v>
      </c>
      <c r="E53" s="45">
        <v>10.67</v>
      </c>
    </row>
    <row r="54" spans="1:5" x14ac:dyDescent="0.25">
      <c r="A54" s="44">
        <v>45</v>
      </c>
      <c r="B54" s="45">
        <v>12.75</v>
      </c>
      <c r="C54" s="45">
        <v>12.1</v>
      </c>
      <c r="D54" s="45">
        <v>11.47</v>
      </c>
      <c r="E54" s="45">
        <v>10.86</v>
      </c>
    </row>
    <row r="55" spans="1:5" x14ac:dyDescent="0.25">
      <c r="A55" s="44">
        <v>46</v>
      </c>
      <c r="B55" s="45">
        <v>12.98</v>
      </c>
      <c r="C55" s="45">
        <v>12.32</v>
      </c>
      <c r="D55" s="45">
        <v>11.68</v>
      </c>
      <c r="E55" s="45">
        <v>11.05</v>
      </c>
    </row>
    <row r="56" spans="1:5" x14ac:dyDescent="0.25">
      <c r="A56" s="44">
        <v>47</v>
      </c>
      <c r="B56" s="45">
        <v>13.22</v>
      </c>
      <c r="C56" s="45">
        <v>12.54</v>
      </c>
      <c r="D56" s="45">
        <v>11.89</v>
      </c>
      <c r="E56" s="45">
        <v>11.25</v>
      </c>
    </row>
    <row r="57" spans="1:5" x14ac:dyDescent="0.25">
      <c r="A57" s="44">
        <v>48</v>
      </c>
      <c r="B57" s="45">
        <v>13.46</v>
      </c>
      <c r="C57" s="45">
        <v>12.77</v>
      </c>
      <c r="D57" s="45">
        <v>12.11</v>
      </c>
      <c r="E57" s="45">
        <v>11.45</v>
      </c>
    </row>
    <row r="58" spans="1:5" x14ac:dyDescent="0.25">
      <c r="A58" s="44">
        <v>49</v>
      </c>
      <c r="B58" s="45">
        <v>13.71</v>
      </c>
      <c r="C58" s="45">
        <v>13.01</v>
      </c>
      <c r="D58" s="45">
        <v>12.33</v>
      </c>
      <c r="E58" s="45">
        <v>11.66</v>
      </c>
    </row>
    <row r="59" spans="1:5" x14ac:dyDescent="0.25">
      <c r="A59" s="44">
        <v>50</v>
      </c>
      <c r="B59" s="45">
        <v>13.96</v>
      </c>
      <c r="C59" s="45">
        <v>13.25</v>
      </c>
      <c r="D59" s="45">
        <v>12.55</v>
      </c>
      <c r="E59" s="45">
        <v>11.87</v>
      </c>
    </row>
    <row r="60" spans="1:5" x14ac:dyDescent="0.25">
      <c r="A60" s="44">
        <v>51</v>
      </c>
      <c r="B60" s="45">
        <v>14.22</v>
      </c>
      <c r="C60" s="45">
        <v>13.49</v>
      </c>
      <c r="D60" s="45">
        <v>12.78</v>
      </c>
      <c r="E60" s="45">
        <v>12.09</v>
      </c>
    </row>
    <row r="61" spans="1:5" x14ac:dyDescent="0.25">
      <c r="A61" s="44">
        <v>52</v>
      </c>
      <c r="B61" s="45">
        <v>14.49</v>
      </c>
      <c r="C61" s="45">
        <v>13.74</v>
      </c>
      <c r="D61" s="45">
        <v>13.02</v>
      </c>
      <c r="E61" s="45">
        <v>12.31</v>
      </c>
    </row>
    <row r="62" spans="1:5" x14ac:dyDescent="0.25">
      <c r="A62" s="44">
        <v>53</v>
      </c>
      <c r="B62" s="45">
        <v>14.76</v>
      </c>
      <c r="C62" s="45">
        <v>14</v>
      </c>
      <c r="D62" s="45">
        <v>13.26</v>
      </c>
      <c r="E62" s="45">
        <v>12.54</v>
      </c>
    </row>
    <row r="63" spans="1:5" x14ac:dyDescent="0.25">
      <c r="A63" s="44">
        <v>54</v>
      </c>
      <c r="B63" s="45">
        <v>15.04</v>
      </c>
      <c r="C63" s="45">
        <v>14.26</v>
      </c>
      <c r="D63" s="45">
        <v>13.51</v>
      </c>
      <c r="E63" s="45">
        <v>12.77</v>
      </c>
    </row>
    <row r="64" spans="1:5" x14ac:dyDescent="0.25">
      <c r="A64" s="44">
        <v>55</v>
      </c>
      <c r="B64" s="45">
        <v>15.33</v>
      </c>
      <c r="C64" s="45">
        <v>14.54</v>
      </c>
      <c r="D64" s="45">
        <v>13.76</v>
      </c>
      <c r="E64" s="45">
        <v>13.01</v>
      </c>
    </row>
    <row r="65" spans="1:5" x14ac:dyDescent="0.25">
      <c r="A65" s="44">
        <v>56</v>
      </c>
      <c r="B65" s="45">
        <v>15.63</v>
      </c>
      <c r="C65" s="45">
        <v>14.82</v>
      </c>
      <c r="D65" s="45">
        <v>14.03</v>
      </c>
      <c r="E65" s="45">
        <v>13.26</v>
      </c>
    </row>
    <row r="66" spans="1:5" x14ac:dyDescent="0.25">
      <c r="A66" s="44">
        <v>57</v>
      </c>
      <c r="B66" s="45">
        <v>15.93</v>
      </c>
      <c r="C66" s="45">
        <v>15.11</v>
      </c>
      <c r="D66" s="45">
        <v>14.3</v>
      </c>
      <c r="E66" s="45">
        <v>13.51</v>
      </c>
    </row>
    <row r="67" spans="1:5" x14ac:dyDescent="0.25">
      <c r="A67" s="44">
        <v>58</v>
      </c>
      <c r="B67" s="45">
        <v>16.25</v>
      </c>
      <c r="C67" s="45">
        <v>15.4</v>
      </c>
      <c r="D67" s="45">
        <v>14.58</v>
      </c>
      <c r="E67" s="45">
        <v>13.78</v>
      </c>
    </row>
    <row r="68" spans="1:5" x14ac:dyDescent="0.25">
      <c r="A68" s="44">
        <v>59</v>
      </c>
      <c r="B68" s="45">
        <v>16.579999999999998</v>
      </c>
      <c r="C68" s="45">
        <v>15.71</v>
      </c>
      <c r="D68" s="45">
        <v>14.87</v>
      </c>
      <c r="E68" s="45">
        <v>14.05</v>
      </c>
    </row>
    <row r="69" spans="1:5" x14ac:dyDescent="0.25">
      <c r="A69" s="44">
        <v>60</v>
      </c>
      <c r="B69" s="45">
        <v>16.920000000000002</v>
      </c>
      <c r="C69" s="45">
        <v>16.03</v>
      </c>
      <c r="D69" s="45">
        <v>15.17</v>
      </c>
      <c r="E69" s="45">
        <v>14.33</v>
      </c>
    </row>
    <row r="70" spans="1:5" x14ac:dyDescent="0.25">
      <c r="A70" s="44">
        <v>61</v>
      </c>
      <c r="B70" s="45">
        <v>17.27</v>
      </c>
      <c r="C70" s="45">
        <v>16.37</v>
      </c>
      <c r="D70" s="45">
        <v>15.48</v>
      </c>
      <c r="E70" s="45">
        <v>14.63</v>
      </c>
    </row>
    <row r="71" spans="1:5" x14ac:dyDescent="0.25">
      <c r="A71" s="44">
        <v>62</v>
      </c>
      <c r="B71" s="45">
        <v>17.64</v>
      </c>
      <c r="C71" s="45">
        <v>16.71</v>
      </c>
      <c r="D71" s="45">
        <v>15.81</v>
      </c>
      <c r="E71" s="45">
        <v>14.93</v>
      </c>
    </row>
    <row r="72" spans="1:5" x14ac:dyDescent="0.25">
      <c r="A72" s="44">
        <v>63</v>
      </c>
      <c r="B72" s="45">
        <v>18.03</v>
      </c>
      <c r="C72" s="45">
        <v>17.079999999999998</v>
      </c>
      <c r="D72" s="45">
        <v>16.149999999999999</v>
      </c>
      <c r="E72" s="45">
        <v>15.25</v>
      </c>
    </row>
    <row r="73" spans="1:5" x14ac:dyDescent="0.25">
      <c r="A73" s="44">
        <v>64</v>
      </c>
      <c r="B73" s="45">
        <v>18.43</v>
      </c>
      <c r="C73" s="45">
        <v>17.46</v>
      </c>
      <c r="D73" s="45">
        <v>16.510000000000002</v>
      </c>
      <c r="E73" s="45">
        <v>15.59</v>
      </c>
    </row>
    <row r="74" spans="1:5" x14ac:dyDescent="0.25">
      <c r="A74" s="44">
        <v>65</v>
      </c>
      <c r="B74" s="45">
        <v>18.329999999999998</v>
      </c>
      <c r="C74" s="45">
        <v>17.86</v>
      </c>
      <c r="D74" s="45">
        <v>16.89</v>
      </c>
      <c r="E74" s="45">
        <v>15.94</v>
      </c>
    </row>
    <row r="75" spans="1:5" x14ac:dyDescent="0.25">
      <c r="A75" s="44">
        <v>66</v>
      </c>
      <c r="B75" s="45">
        <v>17.73</v>
      </c>
      <c r="C75" s="45">
        <v>17.75</v>
      </c>
      <c r="D75" s="45">
        <v>17.28</v>
      </c>
      <c r="E75" s="45">
        <v>16.309999999999999</v>
      </c>
    </row>
    <row r="76" spans="1:5" x14ac:dyDescent="0.25">
      <c r="A76" s="44">
        <v>67</v>
      </c>
      <c r="B76" s="45">
        <v>17.12</v>
      </c>
      <c r="C76" s="45">
        <v>17.14</v>
      </c>
      <c r="D76" s="45">
        <v>17.170000000000002</v>
      </c>
      <c r="E76" s="45">
        <v>16.7</v>
      </c>
    </row>
    <row r="77" spans="1:5" x14ac:dyDescent="0.25">
      <c r="A77" s="44">
        <v>68</v>
      </c>
      <c r="B77" s="45">
        <v>16.510000000000002</v>
      </c>
      <c r="C77" s="45">
        <v>16.52</v>
      </c>
      <c r="D77" s="45">
        <v>16.55</v>
      </c>
      <c r="E77" s="45">
        <v>16.579999999999998</v>
      </c>
    </row>
    <row r="78" spans="1:5" x14ac:dyDescent="0.25">
      <c r="A78" s="44">
        <v>69</v>
      </c>
      <c r="B78" s="45">
        <v>15.9</v>
      </c>
      <c r="C78" s="45">
        <v>15.91</v>
      </c>
      <c r="D78" s="45">
        <v>15.92</v>
      </c>
      <c r="E78" s="45">
        <v>15.95</v>
      </c>
    </row>
    <row r="79" spans="1:5" x14ac:dyDescent="0.25">
      <c r="A79" s="44">
        <v>70</v>
      </c>
      <c r="B79" s="45">
        <v>15.29</v>
      </c>
      <c r="C79" s="45">
        <v>15.29</v>
      </c>
      <c r="D79" s="45">
        <v>15.3</v>
      </c>
      <c r="E79" s="45">
        <v>15.32</v>
      </c>
    </row>
    <row r="80" spans="1:5" x14ac:dyDescent="0.25">
      <c r="A80" s="44">
        <v>71</v>
      </c>
      <c r="B80" s="45">
        <v>14.68</v>
      </c>
      <c r="C80" s="45">
        <v>14.68</v>
      </c>
      <c r="D80" s="45">
        <v>14.68</v>
      </c>
      <c r="E80" s="45">
        <v>14.69</v>
      </c>
    </row>
    <row r="81" spans="1:5" x14ac:dyDescent="0.25">
      <c r="A81" s="44">
        <v>72</v>
      </c>
      <c r="B81" s="45">
        <v>14.07</v>
      </c>
      <c r="C81" s="45">
        <v>14.07</v>
      </c>
      <c r="D81" s="45">
        <v>14.07</v>
      </c>
      <c r="E81" s="45">
        <v>14.07</v>
      </c>
    </row>
    <row r="82" spans="1:5" x14ac:dyDescent="0.25">
      <c r="A82" s="44">
        <v>73</v>
      </c>
      <c r="B82" s="45">
        <v>13.45</v>
      </c>
      <c r="C82" s="45">
        <v>13.45</v>
      </c>
      <c r="D82" s="45">
        <v>13.45</v>
      </c>
      <c r="E82" s="45">
        <v>13.45</v>
      </c>
    </row>
    <row r="83" spans="1:5" x14ac:dyDescent="0.25">
      <c r="A83" s="44">
        <v>74</v>
      </c>
      <c r="B83" s="45">
        <v>12.84</v>
      </c>
      <c r="C83" s="45">
        <v>12.84</v>
      </c>
      <c r="D83" s="45">
        <v>12.84</v>
      </c>
      <c r="E83" s="45">
        <v>12.84</v>
      </c>
    </row>
    <row r="84" spans="1:5" x14ac:dyDescent="0.25">
      <c r="A84" s="44">
        <v>75</v>
      </c>
      <c r="B84" s="45">
        <v>12.23</v>
      </c>
      <c r="C84" s="45">
        <v>12.23</v>
      </c>
      <c r="D84" s="45">
        <v>12.23</v>
      </c>
      <c r="E84" s="45">
        <v>12.23</v>
      </c>
    </row>
    <row r="85" spans="1:5" x14ac:dyDescent="0.25">
      <c r="A85" s="44">
        <v>76</v>
      </c>
      <c r="B85" s="45">
        <v>11.63</v>
      </c>
      <c r="C85" s="45">
        <v>11.63</v>
      </c>
      <c r="D85" s="45">
        <v>11.63</v>
      </c>
      <c r="E85" s="45">
        <v>11.63</v>
      </c>
    </row>
    <row r="86" spans="1:5" x14ac:dyDescent="0.25">
      <c r="A86" s="44">
        <v>77</v>
      </c>
      <c r="B86" s="45">
        <v>11.03</v>
      </c>
      <c r="C86" s="45">
        <v>11.03</v>
      </c>
      <c r="D86" s="45">
        <v>11.03</v>
      </c>
      <c r="E86" s="45">
        <v>11.03</v>
      </c>
    </row>
    <row r="87" spans="1:5" x14ac:dyDescent="0.25">
      <c r="A87" s="44">
        <v>78</v>
      </c>
      <c r="B87" s="45">
        <v>10.43</v>
      </c>
      <c r="C87" s="45">
        <v>10.43</v>
      </c>
      <c r="D87" s="45">
        <v>10.43</v>
      </c>
      <c r="E87" s="45">
        <v>10.43</v>
      </c>
    </row>
    <row r="88" spans="1:5" x14ac:dyDescent="0.25">
      <c r="A88" s="44">
        <v>79</v>
      </c>
      <c r="B88" s="45">
        <v>9.84</v>
      </c>
      <c r="C88" s="45">
        <v>9.84</v>
      </c>
      <c r="D88" s="45">
        <v>9.84</v>
      </c>
      <c r="E88" s="45">
        <v>9.84</v>
      </c>
    </row>
    <row r="89" spans="1:5" x14ac:dyDescent="0.25">
      <c r="A89" s="44">
        <v>80</v>
      </c>
      <c r="B89" s="45">
        <v>9.24</v>
      </c>
      <c r="C89" s="45">
        <v>9.24</v>
      </c>
      <c r="D89" s="45">
        <v>9.24</v>
      </c>
      <c r="E89" s="45">
        <v>9.24</v>
      </c>
    </row>
    <row r="90" spans="1:5" x14ac:dyDescent="0.25">
      <c r="A90" s="44">
        <v>81</v>
      </c>
      <c r="B90" s="45">
        <v>8.65</v>
      </c>
      <c r="C90" s="45">
        <v>8.65</v>
      </c>
      <c r="D90" s="45">
        <v>8.65</v>
      </c>
      <c r="E90" s="45">
        <v>8.65</v>
      </c>
    </row>
    <row r="91" spans="1:5" x14ac:dyDescent="0.25">
      <c r="A91" s="44">
        <v>82</v>
      </c>
      <c r="B91" s="45">
        <v>8.07</v>
      </c>
      <c r="C91" s="45">
        <v>8.07</v>
      </c>
      <c r="D91" s="45">
        <v>8.07</v>
      </c>
      <c r="E91" s="45">
        <v>8.07</v>
      </c>
    </row>
    <row r="92" spans="1:5" x14ac:dyDescent="0.25">
      <c r="A92" s="44">
        <v>83</v>
      </c>
      <c r="B92" s="45">
        <v>7.5</v>
      </c>
      <c r="C92" s="45">
        <v>7.5</v>
      </c>
      <c r="D92" s="45">
        <v>7.5</v>
      </c>
      <c r="E92" s="45">
        <v>7.5</v>
      </c>
    </row>
    <row r="93" spans="1:5" x14ac:dyDescent="0.25">
      <c r="A93" s="44">
        <v>84</v>
      </c>
      <c r="B93" s="45">
        <v>6.95</v>
      </c>
      <c r="C93" s="45">
        <v>6.95</v>
      </c>
      <c r="D93" s="45">
        <v>6.95</v>
      </c>
      <c r="E93" s="45">
        <v>6.95</v>
      </c>
    </row>
    <row r="94" spans="1:5" x14ac:dyDescent="0.25">
      <c r="A94" s="44">
        <v>85</v>
      </c>
      <c r="B94" s="45">
        <v>6.41</v>
      </c>
      <c r="C94" s="45">
        <v>6.41</v>
      </c>
      <c r="D94" s="45">
        <v>6.41</v>
      </c>
      <c r="E94" s="45">
        <v>6.41</v>
      </c>
    </row>
  </sheetData>
  <sheetProtection algorithmName="SHA-512" hashValue="u2dYwDzW7qNN6e9Qh0BFYntl3bNXPMBhNj4aUOxpT4hXKXFPGkf6OOuoRncTeMdGUGKvwqOp6Hci6yanFeNSsQ==" saltValue="Kk6UTp7+cb6udKYadsaq+Q==" spinCount="100000" sheet="1" objects="1" scenarios="1"/>
  <conditionalFormatting sqref="A6:A21">
    <cfRule type="expression" dxfId="423" priority="9" stopIfTrue="1">
      <formula>MOD(ROW(),2)=0</formula>
    </cfRule>
    <cfRule type="expression" dxfId="422" priority="10" stopIfTrue="1">
      <formula>MOD(ROW(),2)&lt;&gt;0</formula>
    </cfRule>
  </conditionalFormatting>
  <conditionalFormatting sqref="A26:A94">
    <cfRule type="expression" dxfId="421" priority="13" stopIfTrue="1">
      <formula>MOD(ROW(),2)=0</formula>
    </cfRule>
    <cfRule type="expression" dxfId="420" priority="14" stopIfTrue="1">
      <formula>MOD(ROW(),2)&lt;&gt;0</formula>
    </cfRule>
  </conditionalFormatting>
  <conditionalFormatting sqref="B6:E21">
    <cfRule type="expression" dxfId="419" priority="11" stopIfTrue="1">
      <formula>MOD(ROW(),2)=0</formula>
    </cfRule>
    <cfRule type="expression" dxfId="418" priority="12" stopIfTrue="1">
      <formula>MOD(ROW(),2)&lt;&gt;0</formula>
    </cfRule>
  </conditionalFormatting>
  <conditionalFormatting sqref="B26:E94">
    <cfRule type="expression" dxfId="417" priority="15" stopIfTrue="1">
      <formula>MOD(ROW(),2)=0</formula>
    </cfRule>
    <cfRule type="expression" dxfId="416" priority="16"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0B955-EC50-490A-8F6C-49196355210E}">
  <sheetPr codeName="Sheet41"/>
  <dimension ref="A1:E94"/>
  <sheetViews>
    <sheetView showGridLines="0" topLeftCell="A5" workbookViewId="0">
      <selection activeCell="A6" sqref="A6"/>
    </sheetView>
  </sheetViews>
  <sheetFormatPr defaultRowHeight="12.5" x14ac:dyDescent="0.25"/>
  <cols>
    <col min="1" max="1" width="31.81640625" customWidth="1"/>
    <col min="2" max="5" width="22.8164062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Pension Credit - x-317</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2015</v>
      </c>
      <c r="C8" s="48"/>
      <c r="D8" s="48"/>
      <c r="E8" s="48"/>
    </row>
    <row r="9" spans="1:5" x14ac:dyDescent="0.25">
      <c r="A9" s="41" t="s">
        <v>125</v>
      </c>
      <c r="B9" s="48" t="s">
        <v>196</v>
      </c>
      <c r="C9" s="48"/>
      <c r="D9" s="48"/>
      <c r="E9" s="48"/>
    </row>
    <row r="10" spans="1:5" x14ac:dyDescent="0.25">
      <c r="A10" s="41" t="s">
        <v>6</v>
      </c>
      <c r="B10" s="48" t="s">
        <v>208</v>
      </c>
      <c r="C10" s="48"/>
      <c r="D10" s="48"/>
      <c r="E10" s="48"/>
    </row>
    <row r="11" spans="1:5" x14ac:dyDescent="0.25">
      <c r="A11" s="41" t="s">
        <v>126</v>
      </c>
      <c r="B11" s="48" t="s">
        <v>139</v>
      </c>
      <c r="C11" s="48"/>
      <c r="D11" s="48"/>
      <c r="E11" s="48"/>
    </row>
    <row r="12" spans="1:5" x14ac:dyDescent="0.25">
      <c r="A12" s="41" t="s">
        <v>127</v>
      </c>
      <c r="B12" s="48" t="s">
        <v>140</v>
      </c>
      <c r="C12" s="48"/>
      <c r="D12" s="48"/>
      <c r="E12" s="48"/>
    </row>
    <row r="13" spans="1:5" x14ac:dyDescent="0.25">
      <c r="A13" s="41" t="s">
        <v>381</v>
      </c>
      <c r="B13" s="48" t="s">
        <v>141</v>
      </c>
      <c r="C13" s="48"/>
      <c r="D13" s="48"/>
      <c r="E13" s="48"/>
    </row>
    <row r="14" spans="1:5" x14ac:dyDescent="0.25">
      <c r="A14" s="41" t="s">
        <v>129</v>
      </c>
      <c r="B14" s="48">
        <v>317</v>
      </c>
      <c r="C14" s="48"/>
      <c r="D14" s="48"/>
      <c r="E14" s="48"/>
    </row>
    <row r="15" spans="1:5" x14ac:dyDescent="0.25">
      <c r="A15" s="41" t="s">
        <v>382</v>
      </c>
      <c r="B15" s="48" t="s">
        <v>209</v>
      </c>
      <c r="C15" s="48"/>
      <c r="D15" s="48"/>
      <c r="E15" s="48"/>
    </row>
    <row r="16" spans="1:5" x14ac:dyDescent="0.25">
      <c r="A16" s="41" t="s">
        <v>131</v>
      </c>
      <c r="B16" s="48" t="s">
        <v>210</v>
      </c>
      <c r="C16" s="48"/>
      <c r="D16" s="48"/>
      <c r="E16" s="48"/>
    </row>
    <row r="17" spans="1:5" x14ac:dyDescent="0.25">
      <c r="A17" s="42" t="s">
        <v>383</v>
      </c>
      <c r="B17" s="48"/>
      <c r="C17" s="48"/>
      <c r="D17" s="48"/>
      <c r="E17" s="48"/>
    </row>
    <row r="18" spans="1:5" x14ac:dyDescent="0.25">
      <c r="A18" s="41" t="s">
        <v>133</v>
      </c>
      <c r="B18" s="49">
        <v>46163</v>
      </c>
      <c r="C18" s="49"/>
      <c r="D18" s="49"/>
      <c r="E18" s="49"/>
    </row>
    <row r="19" spans="1:5" x14ac:dyDescent="0.25">
      <c r="A19" s="41" t="s">
        <v>134</v>
      </c>
      <c r="B19" s="49"/>
      <c r="C19" s="49"/>
      <c r="D19" s="49"/>
      <c r="E19" s="49"/>
    </row>
    <row r="20" spans="1:5" x14ac:dyDescent="0.25">
      <c r="A20" s="41" t="s">
        <v>135</v>
      </c>
      <c r="B20" s="48" t="s">
        <v>144</v>
      </c>
      <c r="C20" s="48"/>
      <c r="D20" s="48"/>
      <c r="E20" s="48"/>
    </row>
    <row r="21" spans="1:5" x14ac:dyDescent="0.25">
      <c r="A21" s="41" t="s">
        <v>384</v>
      </c>
      <c r="B21" s="48" t="s">
        <v>63</v>
      </c>
      <c r="C21" s="48"/>
      <c r="D21" s="48"/>
      <c r="E21" s="48"/>
    </row>
    <row r="23" spans="1:5" x14ac:dyDescent="0.25">
      <c r="A23" s="23" t="str">
        <f>HYPERLINK("#'Factor List'!A1", "Back to Factor List")</f>
        <v>Back to Factor List</v>
      </c>
      <c r="B23" s="23" t="str">
        <f>HYPERLINK("#'Assumptions'!A1", "Assumptions")</f>
        <v>Assumptions</v>
      </c>
    </row>
    <row r="26" spans="1:5" s="58" customFormat="1" ht="13" x14ac:dyDescent="0.25">
      <c r="A26" s="57" t="s">
        <v>385</v>
      </c>
      <c r="B26" s="57" t="s">
        <v>405</v>
      </c>
      <c r="C26" s="57" t="s">
        <v>406</v>
      </c>
      <c r="D26" s="57" t="s">
        <v>407</v>
      </c>
      <c r="E26" s="57" t="s">
        <v>408</v>
      </c>
    </row>
    <row r="27" spans="1:5" x14ac:dyDescent="0.25">
      <c r="A27" s="44">
        <v>18</v>
      </c>
      <c r="B27" s="45">
        <v>7.9</v>
      </c>
      <c r="C27" s="45">
        <v>7.52</v>
      </c>
      <c r="D27" s="45">
        <v>7.15</v>
      </c>
      <c r="E27" s="45">
        <v>6.79</v>
      </c>
    </row>
    <row r="28" spans="1:5" x14ac:dyDescent="0.25">
      <c r="A28" s="44">
        <v>19</v>
      </c>
      <c r="B28" s="45">
        <v>8.0399999999999991</v>
      </c>
      <c r="C28" s="45">
        <v>7.65</v>
      </c>
      <c r="D28" s="45">
        <v>7.28</v>
      </c>
      <c r="E28" s="45">
        <v>6.91</v>
      </c>
    </row>
    <row r="29" spans="1:5" x14ac:dyDescent="0.25">
      <c r="A29" s="44">
        <v>20</v>
      </c>
      <c r="B29" s="45">
        <v>8.18</v>
      </c>
      <c r="C29" s="45">
        <v>7.79</v>
      </c>
      <c r="D29" s="45">
        <v>7.41</v>
      </c>
      <c r="E29" s="45">
        <v>7.03</v>
      </c>
    </row>
    <row r="30" spans="1:5" x14ac:dyDescent="0.25">
      <c r="A30" s="44">
        <v>21</v>
      </c>
      <c r="B30" s="45">
        <v>8.33</v>
      </c>
      <c r="C30" s="45">
        <v>7.93</v>
      </c>
      <c r="D30" s="45">
        <v>7.54</v>
      </c>
      <c r="E30" s="45">
        <v>7.15</v>
      </c>
    </row>
    <row r="31" spans="1:5" x14ac:dyDescent="0.25">
      <c r="A31" s="44">
        <v>22</v>
      </c>
      <c r="B31" s="45">
        <v>8.48</v>
      </c>
      <c r="C31" s="45">
        <v>8.07</v>
      </c>
      <c r="D31" s="45">
        <v>7.67</v>
      </c>
      <c r="E31" s="45">
        <v>7.28</v>
      </c>
    </row>
    <row r="32" spans="1:5" x14ac:dyDescent="0.25">
      <c r="A32" s="44">
        <v>23</v>
      </c>
      <c r="B32" s="45">
        <v>8.6300000000000008</v>
      </c>
      <c r="C32" s="45">
        <v>8.2100000000000009</v>
      </c>
      <c r="D32" s="45">
        <v>7.81</v>
      </c>
      <c r="E32" s="45">
        <v>7.41</v>
      </c>
    </row>
    <row r="33" spans="1:5" x14ac:dyDescent="0.25">
      <c r="A33" s="44">
        <v>24</v>
      </c>
      <c r="B33" s="45">
        <v>8.7899999999999991</v>
      </c>
      <c r="C33" s="45">
        <v>8.36</v>
      </c>
      <c r="D33" s="45">
        <v>7.94</v>
      </c>
      <c r="E33" s="45">
        <v>7.54</v>
      </c>
    </row>
    <row r="34" spans="1:5" x14ac:dyDescent="0.25">
      <c r="A34" s="44">
        <v>25</v>
      </c>
      <c r="B34" s="45">
        <v>8.94</v>
      </c>
      <c r="C34" s="45">
        <v>8.51</v>
      </c>
      <c r="D34" s="45">
        <v>8.08</v>
      </c>
      <c r="E34" s="45">
        <v>7.67</v>
      </c>
    </row>
    <row r="35" spans="1:5" x14ac:dyDescent="0.25">
      <c r="A35" s="44">
        <v>26</v>
      </c>
      <c r="B35" s="45">
        <v>9.1</v>
      </c>
      <c r="C35" s="45">
        <v>8.66</v>
      </c>
      <c r="D35" s="45">
        <v>8.23</v>
      </c>
      <c r="E35" s="45">
        <v>7.8</v>
      </c>
    </row>
    <row r="36" spans="1:5" x14ac:dyDescent="0.25">
      <c r="A36" s="44">
        <v>27</v>
      </c>
      <c r="B36" s="45">
        <v>9.26</v>
      </c>
      <c r="C36" s="45">
        <v>8.81</v>
      </c>
      <c r="D36" s="45">
        <v>8.3699999999999992</v>
      </c>
      <c r="E36" s="45">
        <v>7.94</v>
      </c>
    </row>
    <row r="37" spans="1:5" x14ac:dyDescent="0.25">
      <c r="A37" s="44">
        <v>28</v>
      </c>
      <c r="B37" s="45">
        <v>9.43</v>
      </c>
      <c r="C37" s="45">
        <v>8.9700000000000006</v>
      </c>
      <c r="D37" s="45">
        <v>8.52</v>
      </c>
      <c r="E37" s="45">
        <v>8.08</v>
      </c>
    </row>
    <row r="38" spans="1:5" x14ac:dyDescent="0.25">
      <c r="A38" s="44">
        <v>29</v>
      </c>
      <c r="B38" s="45">
        <v>9.6</v>
      </c>
      <c r="C38" s="45">
        <v>9.1300000000000008</v>
      </c>
      <c r="D38" s="45">
        <v>8.67</v>
      </c>
      <c r="E38" s="45">
        <v>8.2200000000000006</v>
      </c>
    </row>
    <row r="39" spans="1:5" x14ac:dyDescent="0.25">
      <c r="A39" s="44">
        <v>30</v>
      </c>
      <c r="B39" s="45">
        <v>9.77</v>
      </c>
      <c r="C39" s="45">
        <v>9.2899999999999991</v>
      </c>
      <c r="D39" s="45">
        <v>8.82</v>
      </c>
      <c r="E39" s="45">
        <v>8.3699999999999992</v>
      </c>
    </row>
    <row r="40" spans="1:5" x14ac:dyDescent="0.25">
      <c r="A40" s="44">
        <v>31</v>
      </c>
      <c r="B40" s="45">
        <v>9.94</v>
      </c>
      <c r="C40" s="45">
        <v>9.4499999999999993</v>
      </c>
      <c r="D40" s="45">
        <v>8.98</v>
      </c>
      <c r="E40" s="45">
        <v>8.51</v>
      </c>
    </row>
    <row r="41" spans="1:5" x14ac:dyDescent="0.25">
      <c r="A41" s="44">
        <v>32</v>
      </c>
      <c r="B41" s="45">
        <v>10.119999999999999</v>
      </c>
      <c r="C41" s="45">
        <v>9.6199999999999992</v>
      </c>
      <c r="D41" s="45">
        <v>9.14</v>
      </c>
      <c r="E41" s="45">
        <v>8.66</v>
      </c>
    </row>
    <row r="42" spans="1:5" x14ac:dyDescent="0.25">
      <c r="A42" s="44">
        <v>33</v>
      </c>
      <c r="B42" s="45">
        <v>10.3</v>
      </c>
      <c r="C42" s="45">
        <v>9.7899999999999991</v>
      </c>
      <c r="D42" s="45">
        <v>9.3000000000000007</v>
      </c>
      <c r="E42" s="45">
        <v>8.81</v>
      </c>
    </row>
    <row r="43" spans="1:5" x14ac:dyDescent="0.25">
      <c r="A43" s="44">
        <v>34</v>
      </c>
      <c r="B43" s="45">
        <v>10.48</v>
      </c>
      <c r="C43" s="45">
        <v>9.9700000000000006</v>
      </c>
      <c r="D43" s="45">
        <v>9.4600000000000009</v>
      </c>
      <c r="E43" s="45">
        <v>8.9700000000000006</v>
      </c>
    </row>
    <row r="44" spans="1:5" x14ac:dyDescent="0.25">
      <c r="A44" s="44">
        <v>35</v>
      </c>
      <c r="B44" s="45">
        <v>10.67</v>
      </c>
      <c r="C44" s="45">
        <v>10.14</v>
      </c>
      <c r="D44" s="45">
        <v>9.6300000000000008</v>
      </c>
      <c r="E44" s="45">
        <v>9.1199999999999992</v>
      </c>
    </row>
    <row r="45" spans="1:5" x14ac:dyDescent="0.25">
      <c r="A45" s="44">
        <v>36</v>
      </c>
      <c r="B45" s="45">
        <v>10.86</v>
      </c>
      <c r="C45" s="45">
        <v>10.32</v>
      </c>
      <c r="D45" s="45">
        <v>9.8000000000000007</v>
      </c>
      <c r="E45" s="45">
        <v>9.2799999999999994</v>
      </c>
    </row>
    <row r="46" spans="1:5" x14ac:dyDescent="0.25">
      <c r="A46" s="44">
        <v>37</v>
      </c>
      <c r="B46" s="45">
        <v>11.06</v>
      </c>
      <c r="C46" s="45">
        <v>10.51</v>
      </c>
      <c r="D46" s="45">
        <v>9.9700000000000006</v>
      </c>
      <c r="E46" s="45">
        <v>9.4499999999999993</v>
      </c>
    </row>
    <row r="47" spans="1:5" x14ac:dyDescent="0.25">
      <c r="A47" s="44">
        <v>38</v>
      </c>
      <c r="B47" s="45">
        <v>11.25</v>
      </c>
      <c r="C47" s="45">
        <v>10.69</v>
      </c>
      <c r="D47" s="45">
        <v>10.14</v>
      </c>
      <c r="E47" s="45">
        <v>9.61</v>
      </c>
    </row>
    <row r="48" spans="1:5" x14ac:dyDescent="0.25">
      <c r="A48" s="44">
        <v>39</v>
      </c>
      <c r="B48" s="45">
        <v>11.45</v>
      </c>
      <c r="C48" s="45">
        <v>10.88</v>
      </c>
      <c r="D48" s="45">
        <v>10.32</v>
      </c>
      <c r="E48" s="45">
        <v>9.7799999999999994</v>
      </c>
    </row>
    <row r="49" spans="1:5" x14ac:dyDescent="0.25">
      <c r="A49" s="44">
        <v>40</v>
      </c>
      <c r="B49" s="45">
        <v>11.66</v>
      </c>
      <c r="C49" s="45">
        <v>11.08</v>
      </c>
      <c r="D49" s="45">
        <v>10.51</v>
      </c>
      <c r="E49" s="45">
        <v>9.9499999999999993</v>
      </c>
    </row>
    <row r="50" spans="1:5" x14ac:dyDescent="0.25">
      <c r="A50" s="44">
        <v>41</v>
      </c>
      <c r="B50" s="45">
        <v>11.87</v>
      </c>
      <c r="C50" s="45">
        <v>11.27</v>
      </c>
      <c r="D50" s="45">
        <v>10.69</v>
      </c>
      <c r="E50" s="45">
        <v>10.130000000000001</v>
      </c>
    </row>
    <row r="51" spans="1:5" x14ac:dyDescent="0.25">
      <c r="A51" s="44">
        <v>42</v>
      </c>
      <c r="B51" s="45">
        <v>12.08</v>
      </c>
      <c r="C51" s="45">
        <v>11.47</v>
      </c>
      <c r="D51" s="45">
        <v>10.88</v>
      </c>
      <c r="E51" s="45">
        <v>10.3</v>
      </c>
    </row>
    <row r="52" spans="1:5" x14ac:dyDescent="0.25">
      <c r="A52" s="44">
        <v>43</v>
      </c>
      <c r="B52" s="45">
        <v>12.3</v>
      </c>
      <c r="C52" s="45">
        <v>11.68</v>
      </c>
      <c r="D52" s="45">
        <v>11.07</v>
      </c>
      <c r="E52" s="45">
        <v>10.49</v>
      </c>
    </row>
    <row r="53" spans="1:5" x14ac:dyDescent="0.25">
      <c r="A53" s="44">
        <v>44</v>
      </c>
      <c r="B53" s="45">
        <v>12.52</v>
      </c>
      <c r="C53" s="45">
        <v>11.89</v>
      </c>
      <c r="D53" s="45">
        <v>11.27</v>
      </c>
      <c r="E53" s="45">
        <v>10.67</v>
      </c>
    </row>
    <row r="54" spans="1:5" x14ac:dyDescent="0.25">
      <c r="A54" s="44">
        <v>45</v>
      </c>
      <c r="B54" s="45">
        <v>12.75</v>
      </c>
      <c r="C54" s="45">
        <v>12.1</v>
      </c>
      <c r="D54" s="45">
        <v>11.47</v>
      </c>
      <c r="E54" s="45">
        <v>10.86</v>
      </c>
    </row>
    <row r="55" spans="1:5" x14ac:dyDescent="0.25">
      <c r="A55" s="44">
        <v>46</v>
      </c>
      <c r="B55" s="45">
        <v>12.98</v>
      </c>
      <c r="C55" s="45">
        <v>12.32</v>
      </c>
      <c r="D55" s="45">
        <v>11.68</v>
      </c>
      <c r="E55" s="45">
        <v>11.05</v>
      </c>
    </row>
    <row r="56" spans="1:5" x14ac:dyDescent="0.25">
      <c r="A56" s="44">
        <v>47</v>
      </c>
      <c r="B56" s="45">
        <v>13.22</v>
      </c>
      <c r="C56" s="45">
        <v>12.54</v>
      </c>
      <c r="D56" s="45">
        <v>11.89</v>
      </c>
      <c r="E56" s="45">
        <v>11.25</v>
      </c>
    </row>
    <row r="57" spans="1:5" x14ac:dyDescent="0.25">
      <c r="A57" s="44">
        <v>48</v>
      </c>
      <c r="B57" s="45">
        <v>13.46</v>
      </c>
      <c r="C57" s="45">
        <v>12.77</v>
      </c>
      <c r="D57" s="45">
        <v>12.11</v>
      </c>
      <c r="E57" s="45">
        <v>11.45</v>
      </c>
    </row>
    <row r="58" spans="1:5" x14ac:dyDescent="0.25">
      <c r="A58" s="44">
        <v>49</v>
      </c>
      <c r="B58" s="45">
        <v>13.71</v>
      </c>
      <c r="C58" s="45">
        <v>13.01</v>
      </c>
      <c r="D58" s="45">
        <v>12.33</v>
      </c>
      <c r="E58" s="45">
        <v>11.66</v>
      </c>
    </row>
    <row r="59" spans="1:5" x14ac:dyDescent="0.25">
      <c r="A59" s="44">
        <v>50</v>
      </c>
      <c r="B59" s="45">
        <v>13.96</v>
      </c>
      <c r="C59" s="45">
        <v>13.25</v>
      </c>
      <c r="D59" s="45">
        <v>12.55</v>
      </c>
      <c r="E59" s="45">
        <v>11.87</v>
      </c>
    </row>
    <row r="60" spans="1:5" x14ac:dyDescent="0.25">
      <c r="A60" s="44">
        <v>51</v>
      </c>
      <c r="B60" s="45">
        <v>14.22</v>
      </c>
      <c r="C60" s="45">
        <v>13.49</v>
      </c>
      <c r="D60" s="45">
        <v>12.78</v>
      </c>
      <c r="E60" s="45">
        <v>12.09</v>
      </c>
    </row>
    <row r="61" spans="1:5" x14ac:dyDescent="0.25">
      <c r="A61" s="44">
        <v>52</v>
      </c>
      <c r="B61" s="45">
        <v>14.49</v>
      </c>
      <c r="C61" s="45">
        <v>13.74</v>
      </c>
      <c r="D61" s="45">
        <v>13.02</v>
      </c>
      <c r="E61" s="45">
        <v>12.31</v>
      </c>
    </row>
    <row r="62" spans="1:5" x14ac:dyDescent="0.25">
      <c r="A62" s="44">
        <v>53</v>
      </c>
      <c r="B62" s="45">
        <v>14.76</v>
      </c>
      <c r="C62" s="45">
        <v>14</v>
      </c>
      <c r="D62" s="45">
        <v>13.26</v>
      </c>
      <c r="E62" s="45">
        <v>12.54</v>
      </c>
    </row>
    <row r="63" spans="1:5" x14ac:dyDescent="0.25">
      <c r="A63" s="44">
        <v>54</v>
      </c>
      <c r="B63" s="45">
        <v>15.04</v>
      </c>
      <c r="C63" s="45">
        <v>14.26</v>
      </c>
      <c r="D63" s="45">
        <v>13.51</v>
      </c>
      <c r="E63" s="45">
        <v>12.77</v>
      </c>
    </row>
    <row r="64" spans="1:5" x14ac:dyDescent="0.25">
      <c r="A64" s="44">
        <v>55</v>
      </c>
      <c r="B64" s="45">
        <v>15.33</v>
      </c>
      <c r="C64" s="45">
        <v>14.54</v>
      </c>
      <c r="D64" s="45">
        <v>13.76</v>
      </c>
      <c r="E64" s="45">
        <v>13.01</v>
      </c>
    </row>
    <row r="65" spans="1:5" x14ac:dyDescent="0.25">
      <c r="A65" s="44">
        <v>56</v>
      </c>
      <c r="B65" s="45">
        <v>15.63</v>
      </c>
      <c r="C65" s="45">
        <v>14.82</v>
      </c>
      <c r="D65" s="45">
        <v>14.03</v>
      </c>
      <c r="E65" s="45">
        <v>13.26</v>
      </c>
    </row>
    <row r="66" spans="1:5" x14ac:dyDescent="0.25">
      <c r="A66" s="44">
        <v>57</v>
      </c>
      <c r="B66" s="45">
        <v>15.93</v>
      </c>
      <c r="C66" s="45">
        <v>15.11</v>
      </c>
      <c r="D66" s="45">
        <v>14.3</v>
      </c>
      <c r="E66" s="45">
        <v>13.51</v>
      </c>
    </row>
    <row r="67" spans="1:5" x14ac:dyDescent="0.25">
      <c r="A67" s="44">
        <v>58</v>
      </c>
      <c r="B67" s="45">
        <v>16.25</v>
      </c>
      <c r="C67" s="45">
        <v>15.4</v>
      </c>
      <c r="D67" s="45">
        <v>14.58</v>
      </c>
      <c r="E67" s="45">
        <v>13.78</v>
      </c>
    </row>
    <row r="68" spans="1:5" x14ac:dyDescent="0.25">
      <c r="A68" s="44">
        <v>59</v>
      </c>
      <c r="B68" s="45">
        <v>16.579999999999998</v>
      </c>
      <c r="C68" s="45">
        <v>15.71</v>
      </c>
      <c r="D68" s="45">
        <v>14.87</v>
      </c>
      <c r="E68" s="45">
        <v>14.05</v>
      </c>
    </row>
    <row r="69" spans="1:5" x14ac:dyDescent="0.25">
      <c r="A69" s="44">
        <v>60</v>
      </c>
      <c r="B69" s="45">
        <v>16.920000000000002</v>
      </c>
      <c r="C69" s="45">
        <v>16.03</v>
      </c>
      <c r="D69" s="45">
        <v>15.17</v>
      </c>
      <c r="E69" s="45">
        <v>14.33</v>
      </c>
    </row>
    <row r="70" spans="1:5" x14ac:dyDescent="0.25">
      <c r="A70" s="44">
        <v>61</v>
      </c>
      <c r="B70" s="45">
        <v>17.27</v>
      </c>
      <c r="C70" s="45">
        <v>16.37</v>
      </c>
      <c r="D70" s="45">
        <v>15.48</v>
      </c>
      <c r="E70" s="45">
        <v>14.63</v>
      </c>
    </row>
    <row r="71" spans="1:5" x14ac:dyDescent="0.25">
      <c r="A71" s="44">
        <v>62</v>
      </c>
      <c r="B71" s="45">
        <v>17.64</v>
      </c>
      <c r="C71" s="45">
        <v>16.71</v>
      </c>
      <c r="D71" s="45">
        <v>15.81</v>
      </c>
      <c r="E71" s="45">
        <v>14.93</v>
      </c>
    </row>
    <row r="72" spans="1:5" x14ac:dyDescent="0.25">
      <c r="A72" s="44">
        <v>63</v>
      </c>
      <c r="B72" s="45">
        <v>18.03</v>
      </c>
      <c r="C72" s="45">
        <v>17.079999999999998</v>
      </c>
      <c r="D72" s="45">
        <v>16.149999999999999</v>
      </c>
      <c r="E72" s="45">
        <v>15.25</v>
      </c>
    </row>
    <row r="73" spans="1:5" x14ac:dyDescent="0.25">
      <c r="A73" s="44">
        <v>64</v>
      </c>
      <c r="B73" s="45">
        <v>18.43</v>
      </c>
      <c r="C73" s="45">
        <v>17.46</v>
      </c>
      <c r="D73" s="45">
        <v>16.510000000000002</v>
      </c>
      <c r="E73" s="45">
        <v>15.59</v>
      </c>
    </row>
    <row r="74" spans="1:5" x14ac:dyDescent="0.25">
      <c r="A74" s="44">
        <v>65</v>
      </c>
      <c r="B74" s="45">
        <v>18.329999999999998</v>
      </c>
      <c r="C74" s="45">
        <v>17.86</v>
      </c>
      <c r="D74" s="45">
        <v>16.89</v>
      </c>
      <c r="E74" s="45">
        <v>15.94</v>
      </c>
    </row>
    <row r="75" spans="1:5" x14ac:dyDescent="0.25">
      <c r="A75" s="44">
        <v>66</v>
      </c>
      <c r="B75" s="45">
        <v>17.73</v>
      </c>
      <c r="C75" s="45">
        <v>17.75</v>
      </c>
      <c r="D75" s="45">
        <v>17.28</v>
      </c>
      <c r="E75" s="45">
        <v>16.309999999999999</v>
      </c>
    </row>
    <row r="76" spans="1:5" x14ac:dyDescent="0.25">
      <c r="A76" s="44">
        <v>67</v>
      </c>
      <c r="B76" s="45">
        <v>17.12</v>
      </c>
      <c r="C76" s="45">
        <v>17.14</v>
      </c>
      <c r="D76" s="45">
        <v>17.170000000000002</v>
      </c>
      <c r="E76" s="45">
        <v>16.7</v>
      </c>
    </row>
    <row r="77" spans="1:5" x14ac:dyDescent="0.25">
      <c r="A77" s="44">
        <v>68</v>
      </c>
      <c r="B77" s="45">
        <v>16.510000000000002</v>
      </c>
      <c r="C77" s="45">
        <v>16.52</v>
      </c>
      <c r="D77" s="45">
        <v>16.55</v>
      </c>
      <c r="E77" s="45">
        <v>16.579999999999998</v>
      </c>
    </row>
    <row r="78" spans="1:5" x14ac:dyDescent="0.25">
      <c r="A78" s="44">
        <v>69</v>
      </c>
      <c r="B78" s="45">
        <v>15.9</v>
      </c>
      <c r="C78" s="45">
        <v>15.91</v>
      </c>
      <c r="D78" s="45">
        <v>15.92</v>
      </c>
      <c r="E78" s="45">
        <v>15.95</v>
      </c>
    </row>
    <row r="79" spans="1:5" x14ac:dyDescent="0.25">
      <c r="A79" s="44">
        <v>70</v>
      </c>
      <c r="B79" s="45">
        <v>15.29</v>
      </c>
      <c r="C79" s="45">
        <v>15.29</v>
      </c>
      <c r="D79" s="45">
        <v>15.3</v>
      </c>
      <c r="E79" s="45">
        <v>15.32</v>
      </c>
    </row>
    <row r="80" spans="1:5" x14ac:dyDescent="0.25">
      <c r="A80" s="44">
        <v>71</v>
      </c>
      <c r="B80" s="45">
        <v>14.68</v>
      </c>
      <c r="C80" s="45">
        <v>14.68</v>
      </c>
      <c r="D80" s="45">
        <v>14.68</v>
      </c>
      <c r="E80" s="45">
        <v>14.69</v>
      </c>
    </row>
    <row r="81" spans="1:5" x14ac:dyDescent="0.25">
      <c r="A81" s="44">
        <v>72</v>
      </c>
      <c r="B81" s="45">
        <v>14.07</v>
      </c>
      <c r="C81" s="45">
        <v>14.07</v>
      </c>
      <c r="D81" s="45">
        <v>14.07</v>
      </c>
      <c r="E81" s="45">
        <v>14.07</v>
      </c>
    </row>
    <row r="82" spans="1:5" x14ac:dyDescent="0.25">
      <c r="A82" s="44">
        <v>73</v>
      </c>
      <c r="B82" s="45">
        <v>13.45</v>
      </c>
      <c r="C82" s="45">
        <v>13.45</v>
      </c>
      <c r="D82" s="45">
        <v>13.45</v>
      </c>
      <c r="E82" s="45">
        <v>13.45</v>
      </c>
    </row>
    <row r="83" spans="1:5" x14ac:dyDescent="0.25">
      <c r="A83" s="44">
        <v>74</v>
      </c>
      <c r="B83" s="45">
        <v>12.84</v>
      </c>
      <c r="C83" s="45">
        <v>12.84</v>
      </c>
      <c r="D83" s="45">
        <v>12.84</v>
      </c>
      <c r="E83" s="45">
        <v>12.84</v>
      </c>
    </row>
    <row r="84" spans="1:5" x14ac:dyDescent="0.25">
      <c r="A84" s="44">
        <v>75</v>
      </c>
      <c r="B84" s="45">
        <v>12.23</v>
      </c>
      <c r="C84" s="45">
        <v>12.23</v>
      </c>
      <c r="D84" s="45">
        <v>12.23</v>
      </c>
      <c r="E84" s="45">
        <v>12.23</v>
      </c>
    </row>
    <row r="85" spans="1:5" x14ac:dyDescent="0.25">
      <c r="A85" s="44">
        <v>76</v>
      </c>
      <c r="B85" s="45">
        <v>11.63</v>
      </c>
      <c r="C85" s="45">
        <v>11.63</v>
      </c>
      <c r="D85" s="45">
        <v>11.63</v>
      </c>
      <c r="E85" s="45">
        <v>11.63</v>
      </c>
    </row>
    <row r="86" spans="1:5" x14ac:dyDescent="0.25">
      <c r="A86" s="44">
        <v>77</v>
      </c>
      <c r="B86" s="45">
        <v>11.03</v>
      </c>
      <c r="C86" s="45">
        <v>11.03</v>
      </c>
      <c r="D86" s="45">
        <v>11.03</v>
      </c>
      <c r="E86" s="45">
        <v>11.03</v>
      </c>
    </row>
    <row r="87" spans="1:5" x14ac:dyDescent="0.25">
      <c r="A87" s="44">
        <v>78</v>
      </c>
      <c r="B87" s="45">
        <v>10.43</v>
      </c>
      <c r="C87" s="45">
        <v>10.43</v>
      </c>
      <c r="D87" s="45">
        <v>10.43</v>
      </c>
      <c r="E87" s="45">
        <v>10.43</v>
      </c>
    </row>
    <row r="88" spans="1:5" x14ac:dyDescent="0.25">
      <c r="A88" s="44">
        <v>79</v>
      </c>
      <c r="B88" s="45">
        <v>9.84</v>
      </c>
      <c r="C88" s="45">
        <v>9.84</v>
      </c>
      <c r="D88" s="45">
        <v>9.84</v>
      </c>
      <c r="E88" s="45">
        <v>9.84</v>
      </c>
    </row>
    <row r="89" spans="1:5" x14ac:dyDescent="0.25">
      <c r="A89" s="44">
        <v>80</v>
      </c>
      <c r="B89" s="45">
        <v>9.24</v>
      </c>
      <c r="C89" s="45">
        <v>9.24</v>
      </c>
      <c r="D89" s="45">
        <v>9.24</v>
      </c>
      <c r="E89" s="45">
        <v>9.24</v>
      </c>
    </row>
    <row r="90" spans="1:5" x14ac:dyDescent="0.25">
      <c r="A90" s="44">
        <v>81</v>
      </c>
      <c r="B90" s="45">
        <v>8.65</v>
      </c>
      <c r="C90" s="45">
        <v>8.65</v>
      </c>
      <c r="D90" s="45">
        <v>8.65</v>
      </c>
      <c r="E90" s="45">
        <v>8.65</v>
      </c>
    </row>
    <row r="91" spans="1:5" x14ac:dyDescent="0.25">
      <c r="A91" s="44">
        <v>82</v>
      </c>
      <c r="B91" s="45">
        <v>8.07</v>
      </c>
      <c r="C91" s="45">
        <v>8.07</v>
      </c>
      <c r="D91" s="45">
        <v>8.07</v>
      </c>
      <c r="E91" s="45">
        <v>8.07</v>
      </c>
    </row>
    <row r="92" spans="1:5" x14ac:dyDescent="0.25">
      <c r="A92" s="44">
        <v>83</v>
      </c>
      <c r="B92" s="45">
        <v>7.5</v>
      </c>
      <c r="C92" s="45">
        <v>7.5</v>
      </c>
      <c r="D92" s="45">
        <v>7.5</v>
      </c>
      <c r="E92" s="45">
        <v>7.5</v>
      </c>
    </row>
    <row r="93" spans="1:5" x14ac:dyDescent="0.25">
      <c r="A93" s="44">
        <v>84</v>
      </c>
      <c r="B93" s="45">
        <v>6.95</v>
      </c>
      <c r="C93" s="45">
        <v>6.95</v>
      </c>
      <c r="D93" s="45">
        <v>6.95</v>
      </c>
      <c r="E93" s="45">
        <v>6.95</v>
      </c>
    </row>
    <row r="94" spans="1:5" x14ac:dyDescent="0.25">
      <c r="A94" s="44">
        <v>85</v>
      </c>
      <c r="B94" s="45">
        <v>6.41</v>
      </c>
      <c r="C94" s="45">
        <v>6.41</v>
      </c>
      <c r="D94" s="45">
        <v>6.41</v>
      </c>
      <c r="E94" s="45">
        <v>6.41</v>
      </c>
    </row>
  </sheetData>
  <sheetProtection algorithmName="SHA-512" hashValue="9dNkXXmt6BkJyTOwaEqfZrKMirJCnQy6hWY/Z49paimXWOuhgF3S0Ce9+aALkBElvNefPxBDqVx/UO8iY6e+ig==" saltValue="OG4BPlHRt5CF45Lws+EUaQ==" spinCount="100000" sheet="1" objects="1" scenarios="1"/>
  <conditionalFormatting sqref="A6:A21">
    <cfRule type="expression" dxfId="415" priority="9" stopIfTrue="1">
      <formula>MOD(ROW(),2)=0</formula>
    </cfRule>
    <cfRule type="expression" dxfId="414" priority="10" stopIfTrue="1">
      <formula>MOD(ROW(),2)&lt;&gt;0</formula>
    </cfRule>
  </conditionalFormatting>
  <conditionalFormatting sqref="A26:A94">
    <cfRule type="expression" dxfId="413" priority="13" stopIfTrue="1">
      <formula>MOD(ROW(),2)=0</formula>
    </cfRule>
    <cfRule type="expression" dxfId="412" priority="14" stopIfTrue="1">
      <formula>MOD(ROW(),2)&lt;&gt;0</formula>
    </cfRule>
  </conditionalFormatting>
  <conditionalFormatting sqref="B6:E21">
    <cfRule type="expression" dxfId="411" priority="11" stopIfTrue="1">
      <formula>MOD(ROW(),2)=0</formula>
    </cfRule>
    <cfRule type="expression" dxfId="410" priority="12" stopIfTrue="1">
      <formula>MOD(ROW(),2)&lt;&gt;0</formula>
    </cfRule>
  </conditionalFormatting>
  <conditionalFormatting sqref="B26:E94">
    <cfRule type="expression" dxfId="409" priority="15" stopIfTrue="1">
      <formula>MOD(ROW(),2)=0</formula>
    </cfRule>
    <cfRule type="expression" dxfId="408" priority="16" stopIfTrue="1">
      <formula>MOD(ROW(),2)&lt;&gt;0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Normal="100" workbookViewId="0">
      <selection activeCell="A6" sqref="A6"/>
    </sheetView>
  </sheetViews>
  <sheetFormatPr defaultColWidth="9.1796875" defaultRowHeight="15.5" x14ac:dyDescent="0.35"/>
  <cols>
    <col min="1" max="1" width="48.54296875" style="4" customWidth="1"/>
    <col min="2" max="3" width="36.54296875" style="4" customWidth="1"/>
    <col min="4" max="16384" width="9.1796875" style="1"/>
  </cols>
  <sheetData>
    <row r="1" spans="1:3" s="21" customFormat="1" ht="20" x14ac:dyDescent="0.4">
      <c r="A1" s="20" t="s">
        <v>0</v>
      </c>
    </row>
    <row r="2" spans="1:3" s="21" customFormat="1" x14ac:dyDescent="0.35">
      <c r="A2" s="25" t="s">
        <v>1</v>
      </c>
      <c r="B2" s="3" t="str">
        <f>wb_title</f>
        <v>Fire_E - Consolidated Factor Spreadsheet</v>
      </c>
    </row>
    <row r="3" spans="1:3" s="21" customFormat="1" x14ac:dyDescent="0.35">
      <c r="A3" s="25" t="s">
        <v>2</v>
      </c>
      <c r="B3" s="22" t="s">
        <v>11</v>
      </c>
    </row>
    <row r="4" spans="1:3" s="33" customFormat="1" ht="12.5" x14ac:dyDescent="0.25">
      <c r="A4" s="36"/>
      <c r="B4" s="36"/>
      <c r="C4" s="36"/>
    </row>
    <row r="5" spans="1:3" s="33" customFormat="1" ht="12.5" x14ac:dyDescent="0.25">
      <c r="A5" s="36"/>
      <c r="B5" s="36"/>
      <c r="C5" s="36"/>
    </row>
    <row r="6" spans="1:3" s="33" customFormat="1" ht="13" x14ac:dyDescent="0.3">
      <c r="A6" s="38" t="s">
        <v>62</v>
      </c>
      <c r="B6" s="38" t="s">
        <v>63</v>
      </c>
      <c r="C6" s="38" t="s">
        <v>64</v>
      </c>
    </row>
    <row r="7" spans="1:3" s="33" customFormat="1" ht="12.5" x14ac:dyDescent="0.25">
      <c r="A7" s="36" t="s">
        <v>65</v>
      </c>
      <c r="B7" s="36" t="s">
        <v>66</v>
      </c>
      <c r="C7" s="36" t="s">
        <v>67</v>
      </c>
    </row>
    <row r="8" spans="1:3" s="33" customFormat="1" ht="12.5" x14ac:dyDescent="0.25">
      <c r="A8" s="36" t="s">
        <v>68</v>
      </c>
      <c r="B8" s="36" t="s">
        <v>69</v>
      </c>
      <c r="C8" s="36" t="s">
        <v>70</v>
      </c>
    </row>
    <row r="9" spans="1:3" s="33" customFormat="1" ht="12.5" x14ac:dyDescent="0.25">
      <c r="A9" s="36" t="s">
        <v>71</v>
      </c>
      <c r="B9" s="36" t="s">
        <v>72</v>
      </c>
      <c r="C9" s="36" t="s">
        <v>73</v>
      </c>
    </row>
    <row r="10" spans="1:3" s="33" customFormat="1" ht="12.5" x14ac:dyDescent="0.25">
      <c r="A10" s="36" t="s">
        <v>74</v>
      </c>
      <c r="B10" s="36" t="s">
        <v>66</v>
      </c>
      <c r="C10" s="36" t="s">
        <v>66</v>
      </c>
    </row>
    <row r="11" spans="1:3" s="33" customFormat="1" ht="12.5" x14ac:dyDescent="0.25">
      <c r="A11" s="36" t="s">
        <v>75</v>
      </c>
      <c r="B11" s="36" t="s">
        <v>76</v>
      </c>
      <c r="C11" s="36" t="s">
        <v>77</v>
      </c>
    </row>
    <row r="12" spans="1:3" s="33" customFormat="1" ht="25" x14ac:dyDescent="0.25">
      <c r="A12" s="36" t="s">
        <v>78</v>
      </c>
      <c r="B12" s="36" t="s">
        <v>79</v>
      </c>
      <c r="C12" s="36" t="s">
        <v>80</v>
      </c>
    </row>
    <row r="13" spans="1:3" s="33" customFormat="1" ht="12.5" x14ac:dyDescent="0.25">
      <c r="A13" s="36" t="s">
        <v>81</v>
      </c>
      <c r="B13" s="36" t="s">
        <v>82</v>
      </c>
      <c r="C13" s="36" t="s">
        <v>82</v>
      </c>
    </row>
    <row r="14" spans="1:3" s="33" customFormat="1" ht="12.5" x14ac:dyDescent="0.25">
      <c r="A14" s="36" t="s">
        <v>83</v>
      </c>
      <c r="B14" s="36" t="s">
        <v>84</v>
      </c>
      <c r="C14" s="36" t="s">
        <v>84</v>
      </c>
    </row>
    <row r="15" spans="1:3" s="33" customFormat="1" ht="12.5" x14ac:dyDescent="0.25">
      <c r="A15" s="36" t="s">
        <v>85</v>
      </c>
      <c r="B15" s="36" t="s">
        <v>86</v>
      </c>
      <c r="C15" s="36" t="s">
        <v>86</v>
      </c>
    </row>
    <row r="16" spans="1:3" s="33" customFormat="1" ht="12.5" x14ac:dyDescent="0.25">
      <c r="A16" s="36" t="s">
        <v>87</v>
      </c>
      <c r="B16" s="36" t="s">
        <v>84</v>
      </c>
      <c r="C16" s="36" t="s">
        <v>84</v>
      </c>
    </row>
    <row r="17" spans="1:3" s="33" customFormat="1" ht="12.5" x14ac:dyDescent="0.25">
      <c r="A17" s="36" t="s">
        <v>88</v>
      </c>
      <c r="B17" s="36" t="s">
        <v>89</v>
      </c>
      <c r="C17" s="36" t="s">
        <v>89</v>
      </c>
    </row>
    <row r="18" spans="1:3" s="33" customFormat="1" ht="12.5" x14ac:dyDescent="0.25">
      <c r="A18" s="36" t="s">
        <v>90</v>
      </c>
      <c r="B18" s="36" t="s">
        <v>91</v>
      </c>
      <c r="C18" s="36" t="s">
        <v>91</v>
      </c>
    </row>
    <row r="19" spans="1:3" s="33" customFormat="1" ht="12.5" x14ac:dyDescent="0.25">
      <c r="A19" s="36" t="s">
        <v>92</v>
      </c>
      <c r="B19" s="36" t="s">
        <v>93</v>
      </c>
      <c r="C19" s="36" t="s">
        <v>93</v>
      </c>
    </row>
    <row r="20" spans="1:3" s="33" customFormat="1" ht="12.5" x14ac:dyDescent="0.25">
      <c r="A20" s="36" t="s">
        <v>94</v>
      </c>
      <c r="B20" s="36" t="s">
        <v>93</v>
      </c>
      <c r="C20" s="36" t="s">
        <v>93</v>
      </c>
    </row>
    <row r="21" spans="1:3" s="33" customFormat="1" ht="12.5" x14ac:dyDescent="0.25">
      <c r="A21" s="36" t="s">
        <v>95</v>
      </c>
      <c r="B21" s="36" t="s">
        <v>89</v>
      </c>
      <c r="C21" s="36" t="s">
        <v>89</v>
      </c>
    </row>
    <row r="22" spans="1:3" s="33" customFormat="1" ht="12.5" x14ac:dyDescent="0.25">
      <c r="A22" s="36" t="s">
        <v>96</v>
      </c>
      <c r="B22" s="36" t="s">
        <v>97</v>
      </c>
      <c r="C22" s="36" t="s">
        <v>97</v>
      </c>
    </row>
    <row r="23" spans="1:3" s="33" customFormat="1" ht="25" x14ac:dyDescent="0.25">
      <c r="A23" s="36" t="s">
        <v>98</v>
      </c>
      <c r="B23" s="36" t="s">
        <v>99</v>
      </c>
      <c r="C23" s="36" t="s">
        <v>100</v>
      </c>
    </row>
    <row r="24" spans="1:3" s="33" customFormat="1" ht="12.5" x14ac:dyDescent="0.25">
      <c r="A24" s="36" t="s">
        <v>101</v>
      </c>
      <c r="B24" s="36">
        <v>2028</v>
      </c>
      <c r="C24" s="36">
        <v>2024</v>
      </c>
    </row>
    <row r="25" spans="1:3" s="33" customFormat="1" ht="25" x14ac:dyDescent="0.25">
      <c r="A25" s="36" t="s">
        <v>102</v>
      </c>
      <c r="B25" s="36" t="s">
        <v>103</v>
      </c>
      <c r="C25" s="36" t="s">
        <v>103</v>
      </c>
    </row>
    <row r="26" spans="1:3" s="33" customFormat="1" ht="12.5" x14ac:dyDescent="0.25">
      <c r="A26" s="36" t="s">
        <v>104</v>
      </c>
      <c r="B26" s="36" t="s">
        <v>86</v>
      </c>
      <c r="C26" s="36" t="s">
        <v>86</v>
      </c>
    </row>
    <row r="27" spans="1:3" s="33" customFormat="1" ht="12.5" x14ac:dyDescent="0.25">
      <c r="A27" s="36" t="s">
        <v>105</v>
      </c>
      <c r="B27" s="36" t="s">
        <v>86</v>
      </c>
      <c r="C27" s="36" t="s">
        <v>86</v>
      </c>
    </row>
    <row r="28" spans="1:3" s="33" customFormat="1" ht="12.5" x14ac:dyDescent="0.25">
      <c r="A28" s="36" t="s">
        <v>106</v>
      </c>
      <c r="B28" s="36" t="s">
        <v>107</v>
      </c>
      <c r="C28" s="36" t="s">
        <v>107</v>
      </c>
    </row>
    <row r="29" spans="1:3" s="33" customFormat="1" ht="75" x14ac:dyDescent="0.25">
      <c r="A29" s="36" t="s">
        <v>108</v>
      </c>
      <c r="B29" s="36" t="s">
        <v>109</v>
      </c>
      <c r="C29" s="36" t="s">
        <v>109</v>
      </c>
    </row>
    <row r="30" spans="1:3" s="33" customFormat="1" ht="25" x14ac:dyDescent="0.25">
      <c r="A30" s="36" t="s">
        <v>110</v>
      </c>
      <c r="B30" s="36" t="s">
        <v>111</v>
      </c>
      <c r="C30" s="36" t="s">
        <v>111</v>
      </c>
    </row>
    <row r="31" spans="1:3" s="33" customFormat="1" ht="12.5" x14ac:dyDescent="0.25">
      <c r="A31" s="36" t="s">
        <v>112</v>
      </c>
      <c r="B31" s="36" t="s">
        <v>113</v>
      </c>
      <c r="C31" s="36" t="s">
        <v>113</v>
      </c>
    </row>
    <row r="32" spans="1:3" s="33" customFormat="1" ht="12.5" x14ac:dyDescent="0.25">
      <c r="A32" s="36" t="s">
        <v>114</v>
      </c>
      <c r="B32" s="36" t="s">
        <v>113</v>
      </c>
      <c r="C32" s="36" t="s">
        <v>113</v>
      </c>
    </row>
    <row r="33" spans="1:3" s="33" customFormat="1" ht="12.5" x14ac:dyDescent="0.25">
      <c r="A33" s="36" t="s">
        <v>115</v>
      </c>
      <c r="B33" s="36" t="s">
        <v>86</v>
      </c>
      <c r="C33" s="36" t="s">
        <v>86</v>
      </c>
    </row>
    <row r="34" spans="1:3" s="33" customFormat="1" ht="75" x14ac:dyDescent="0.25">
      <c r="A34" s="36" t="s">
        <v>116</v>
      </c>
      <c r="B34" s="36" t="s">
        <v>117</v>
      </c>
      <c r="C34" s="36" t="s">
        <v>117</v>
      </c>
    </row>
    <row r="35" spans="1:3" s="33" customFormat="1" ht="12.5" x14ac:dyDescent="0.25">
      <c r="A35" s="36" t="s">
        <v>118</v>
      </c>
      <c r="B35" s="36" t="s">
        <v>119</v>
      </c>
      <c r="C35" s="36" t="s">
        <v>119</v>
      </c>
    </row>
    <row r="36" spans="1:3" s="33" customFormat="1" ht="12.5" x14ac:dyDescent="0.25">
      <c r="A36" s="36" t="s">
        <v>120</v>
      </c>
      <c r="B36" s="36" t="s">
        <v>86</v>
      </c>
      <c r="C36" s="36" t="s">
        <v>86</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634FA-6CE8-412C-9D83-9AED9572171A}">
  <sheetPr codeName="Sheet42"/>
  <dimension ref="A1:K38"/>
  <sheetViews>
    <sheetView showGridLines="0" workbookViewId="0">
      <selection activeCell="A6" sqref="A6"/>
    </sheetView>
  </sheetViews>
  <sheetFormatPr defaultRowHeight="12.5" x14ac:dyDescent="0.25"/>
  <cols>
    <col min="1" max="1" width="31.81640625" customWidth="1"/>
    <col min="2" max="11" width="22.8164062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Pension Debit - x-318</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1992</v>
      </c>
      <c r="C8" s="48"/>
      <c r="D8" s="48"/>
      <c r="E8" s="48"/>
      <c r="F8" s="48"/>
      <c r="G8" s="48"/>
      <c r="H8" s="48"/>
      <c r="I8" s="48"/>
      <c r="J8" s="48"/>
      <c r="K8" s="48"/>
    </row>
    <row r="9" spans="1:11" x14ac:dyDescent="0.25">
      <c r="A9" s="41" t="s">
        <v>125</v>
      </c>
      <c r="B9" s="48" t="s">
        <v>211</v>
      </c>
      <c r="C9" s="48"/>
      <c r="D9" s="48"/>
      <c r="E9" s="48"/>
      <c r="F9" s="48"/>
      <c r="G9" s="48"/>
      <c r="H9" s="48"/>
      <c r="I9" s="48"/>
      <c r="J9" s="48"/>
      <c r="K9" s="48"/>
    </row>
    <row r="10" spans="1:11" x14ac:dyDescent="0.25">
      <c r="A10" s="41" t="s">
        <v>6</v>
      </c>
      <c r="B10" s="48" t="s">
        <v>212</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214</v>
      </c>
      <c r="C12" s="48"/>
      <c r="D12" s="48"/>
      <c r="E12" s="48"/>
      <c r="F12" s="48"/>
      <c r="G12" s="48"/>
      <c r="H12" s="48"/>
      <c r="I12" s="48"/>
      <c r="J12" s="48"/>
      <c r="K12" s="48"/>
    </row>
    <row r="13" spans="1:11" x14ac:dyDescent="0.25">
      <c r="A13" s="41" t="s">
        <v>381</v>
      </c>
      <c r="B13" s="48" t="s">
        <v>141</v>
      </c>
      <c r="C13" s="48"/>
      <c r="D13" s="48"/>
      <c r="E13" s="48"/>
      <c r="F13" s="48"/>
      <c r="G13" s="48"/>
      <c r="H13" s="48"/>
      <c r="I13" s="48"/>
      <c r="J13" s="48"/>
      <c r="K13" s="48"/>
    </row>
    <row r="14" spans="1:11" x14ac:dyDescent="0.25">
      <c r="A14" s="41" t="s">
        <v>129</v>
      </c>
      <c r="B14" s="48">
        <v>318</v>
      </c>
      <c r="C14" s="48"/>
      <c r="D14" s="48"/>
      <c r="E14" s="48"/>
      <c r="F14" s="48"/>
      <c r="G14" s="48"/>
      <c r="H14" s="48"/>
      <c r="I14" s="48"/>
      <c r="J14" s="48"/>
      <c r="K14" s="48"/>
    </row>
    <row r="15" spans="1:11" x14ac:dyDescent="0.25">
      <c r="A15" s="41" t="s">
        <v>382</v>
      </c>
      <c r="B15" s="48" t="s">
        <v>215</v>
      </c>
      <c r="C15" s="48"/>
      <c r="D15" s="48"/>
      <c r="E15" s="48"/>
      <c r="F15" s="48"/>
      <c r="G15" s="48"/>
      <c r="H15" s="48"/>
      <c r="I15" s="48"/>
      <c r="J15" s="48"/>
      <c r="K15" s="48"/>
    </row>
    <row r="16" spans="1:11" x14ac:dyDescent="0.25">
      <c r="A16" s="41" t="s">
        <v>131</v>
      </c>
      <c r="B16" s="48" t="s">
        <v>216</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50</v>
      </c>
      <c r="C26" s="57">
        <v>51</v>
      </c>
      <c r="D26" s="57">
        <v>52</v>
      </c>
      <c r="E26" s="57">
        <v>53</v>
      </c>
      <c r="F26" s="57">
        <v>54</v>
      </c>
      <c r="G26" s="57">
        <v>55</v>
      </c>
      <c r="H26" s="57">
        <v>56</v>
      </c>
      <c r="I26" s="57">
        <v>57</v>
      </c>
      <c r="J26" s="57">
        <v>58</v>
      </c>
      <c r="K26" s="57">
        <v>59</v>
      </c>
    </row>
    <row r="27" spans="1:11" x14ac:dyDescent="0.25">
      <c r="A27" s="44">
        <v>0</v>
      </c>
      <c r="B27" s="46">
        <v>0.65100000000000002</v>
      </c>
      <c r="C27" s="46">
        <v>0.67500000000000004</v>
      </c>
      <c r="D27" s="46">
        <v>0.70099999999999996</v>
      </c>
      <c r="E27" s="46">
        <v>0.72899999999999998</v>
      </c>
      <c r="F27" s="46">
        <v>0.75900000000000001</v>
      </c>
      <c r="G27" s="46">
        <v>0.79200000000000004</v>
      </c>
      <c r="H27" s="46">
        <v>0.82799999999999996</v>
      </c>
      <c r="I27" s="46">
        <v>0.86599999999999999</v>
      </c>
      <c r="J27" s="46">
        <v>0.90700000000000003</v>
      </c>
      <c r="K27" s="46">
        <v>0.95199999999999996</v>
      </c>
    </row>
    <row r="28" spans="1:11" x14ac:dyDescent="0.25">
      <c r="A28" s="44">
        <v>1</v>
      </c>
      <c r="B28" s="46">
        <v>0.65300000000000002</v>
      </c>
      <c r="C28" s="46">
        <v>0.67700000000000005</v>
      </c>
      <c r="D28" s="46">
        <v>0.70299999999999996</v>
      </c>
      <c r="E28" s="46">
        <v>0.73099999999999998</v>
      </c>
      <c r="F28" s="46">
        <v>0.76200000000000001</v>
      </c>
      <c r="G28" s="46">
        <v>0.79500000000000004</v>
      </c>
      <c r="H28" s="46">
        <v>0.83099999999999996</v>
      </c>
      <c r="I28" s="46">
        <v>0.87</v>
      </c>
      <c r="J28" s="46">
        <v>0.91100000000000003</v>
      </c>
      <c r="K28" s="46">
        <v>0.95599999999999996</v>
      </c>
    </row>
    <row r="29" spans="1:11" x14ac:dyDescent="0.25">
      <c r="A29" s="44">
        <v>2</v>
      </c>
      <c r="B29" s="46">
        <v>0.65500000000000003</v>
      </c>
      <c r="C29" s="46">
        <v>0.67900000000000005</v>
      </c>
      <c r="D29" s="46">
        <v>0.70499999999999996</v>
      </c>
      <c r="E29" s="46">
        <v>0.73399999999999999</v>
      </c>
      <c r="F29" s="46">
        <v>0.76400000000000001</v>
      </c>
      <c r="G29" s="46">
        <v>0.79800000000000004</v>
      </c>
      <c r="H29" s="46">
        <v>0.83399999999999996</v>
      </c>
      <c r="I29" s="46">
        <v>0.873</v>
      </c>
      <c r="J29" s="46">
        <v>0.91500000000000004</v>
      </c>
      <c r="K29" s="46">
        <v>0.96</v>
      </c>
    </row>
    <row r="30" spans="1:11" x14ac:dyDescent="0.25">
      <c r="A30" s="44">
        <v>3</v>
      </c>
      <c r="B30" s="46">
        <v>0.65700000000000003</v>
      </c>
      <c r="C30" s="46">
        <v>0.68100000000000005</v>
      </c>
      <c r="D30" s="46">
        <v>0.70799999999999996</v>
      </c>
      <c r="E30" s="46">
        <v>0.73599999999999999</v>
      </c>
      <c r="F30" s="46">
        <v>0.76700000000000002</v>
      </c>
      <c r="G30" s="46">
        <v>0.80100000000000005</v>
      </c>
      <c r="H30" s="46">
        <v>0.83699999999999997</v>
      </c>
      <c r="I30" s="46">
        <v>0.877</v>
      </c>
      <c r="J30" s="46">
        <v>0.91900000000000004</v>
      </c>
      <c r="K30" s="46">
        <v>0.96399999999999997</v>
      </c>
    </row>
    <row r="31" spans="1:11" x14ac:dyDescent="0.25">
      <c r="A31" s="44">
        <v>4</v>
      </c>
      <c r="B31" s="46">
        <v>0.65900000000000003</v>
      </c>
      <c r="C31" s="46">
        <v>0.68300000000000005</v>
      </c>
      <c r="D31" s="46">
        <v>0.71</v>
      </c>
      <c r="E31" s="46">
        <v>0.73899999999999999</v>
      </c>
      <c r="F31" s="46">
        <v>0.77</v>
      </c>
      <c r="G31" s="46">
        <v>0.80400000000000005</v>
      </c>
      <c r="H31" s="46">
        <v>0.84099999999999997</v>
      </c>
      <c r="I31" s="46">
        <v>0.88</v>
      </c>
      <c r="J31" s="46">
        <v>0.92200000000000004</v>
      </c>
      <c r="K31" s="46">
        <v>0.96799999999999997</v>
      </c>
    </row>
    <row r="32" spans="1:11" x14ac:dyDescent="0.25">
      <c r="A32" s="44">
        <v>5</v>
      </c>
      <c r="B32" s="46">
        <v>0.66100000000000003</v>
      </c>
      <c r="C32" s="46">
        <v>0.68500000000000005</v>
      </c>
      <c r="D32" s="46">
        <v>0.71199999999999997</v>
      </c>
      <c r="E32" s="46">
        <v>0.74099999999999999</v>
      </c>
      <c r="F32" s="46">
        <v>0.77300000000000002</v>
      </c>
      <c r="G32" s="46">
        <v>0.80700000000000005</v>
      </c>
      <c r="H32" s="46">
        <v>0.84399999999999997</v>
      </c>
      <c r="I32" s="46">
        <v>0.88300000000000001</v>
      </c>
      <c r="J32" s="46">
        <v>0.92600000000000005</v>
      </c>
      <c r="K32" s="46">
        <v>0.97199999999999998</v>
      </c>
    </row>
    <row r="33" spans="1:11" x14ac:dyDescent="0.25">
      <c r="A33" s="44">
        <v>6</v>
      </c>
      <c r="B33" s="46">
        <v>0.66300000000000003</v>
      </c>
      <c r="C33" s="46">
        <v>0.68799999999999994</v>
      </c>
      <c r="D33" s="46">
        <v>0.71499999999999997</v>
      </c>
      <c r="E33" s="46">
        <v>0.74399999999999999</v>
      </c>
      <c r="F33" s="46">
        <v>0.77500000000000002</v>
      </c>
      <c r="G33" s="46">
        <v>0.81</v>
      </c>
      <c r="H33" s="46">
        <v>0.84699999999999998</v>
      </c>
      <c r="I33" s="46">
        <v>0.88700000000000001</v>
      </c>
      <c r="J33" s="46">
        <v>0.93</v>
      </c>
      <c r="K33" s="46">
        <v>0.97599999999999998</v>
      </c>
    </row>
    <row r="34" spans="1:11" x14ac:dyDescent="0.25">
      <c r="A34" s="44">
        <v>7</v>
      </c>
      <c r="B34" s="46">
        <v>0.66500000000000004</v>
      </c>
      <c r="C34" s="46">
        <v>0.69</v>
      </c>
      <c r="D34" s="46">
        <v>0.71699999999999997</v>
      </c>
      <c r="E34" s="46">
        <v>0.746</v>
      </c>
      <c r="F34" s="46">
        <v>0.77800000000000002</v>
      </c>
      <c r="G34" s="46">
        <v>0.81299999999999994</v>
      </c>
      <c r="H34" s="46">
        <v>0.85</v>
      </c>
      <c r="I34" s="46">
        <v>0.89</v>
      </c>
      <c r="J34" s="46">
        <v>0.93300000000000005</v>
      </c>
      <c r="K34" s="46">
        <v>0.98</v>
      </c>
    </row>
    <row r="35" spans="1:11" x14ac:dyDescent="0.25">
      <c r="A35" s="44">
        <v>8</v>
      </c>
      <c r="B35" s="46">
        <v>0.66700000000000004</v>
      </c>
      <c r="C35" s="46">
        <v>0.69199999999999995</v>
      </c>
      <c r="D35" s="46">
        <v>0.71899999999999997</v>
      </c>
      <c r="E35" s="46">
        <v>0.749</v>
      </c>
      <c r="F35" s="46">
        <v>0.78100000000000003</v>
      </c>
      <c r="G35" s="46">
        <v>0.81599999999999995</v>
      </c>
      <c r="H35" s="46">
        <v>0.85299999999999998</v>
      </c>
      <c r="I35" s="46">
        <v>0.89400000000000002</v>
      </c>
      <c r="J35" s="46">
        <v>0.93700000000000006</v>
      </c>
      <c r="K35" s="46">
        <v>0.98399999999999999</v>
      </c>
    </row>
    <row r="36" spans="1:11" x14ac:dyDescent="0.25">
      <c r="A36" s="44">
        <v>9</v>
      </c>
      <c r="B36" s="46">
        <v>0.66900000000000004</v>
      </c>
      <c r="C36" s="46">
        <v>0.69399999999999995</v>
      </c>
      <c r="D36" s="46">
        <v>0.72199999999999998</v>
      </c>
      <c r="E36" s="46">
        <v>0.751</v>
      </c>
      <c r="F36" s="46">
        <v>0.78400000000000003</v>
      </c>
      <c r="G36" s="46">
        <v>0.81899999999999995</v>
      </c>
      <c r="H36" s="46">
        <v>0.85699999999999998</v>
      </c>
      <c r="I36" s="46">
        <v>0.89700000000000002</v>
      </c>
      <c r="J36" s="46">
        <v>0.94099999999999995</v>
      </c>
      <c r="K36" s="46">
        <v>0.98799999999999999</v>
      </c>
    </row>
    <row r="37" spans="1:11" x14ac:dyDescent="0.25">
      <c r="A37" s="44">
        <v>10</v>
      </c>
      <c r="B37" s="46">
        <v>0.67100000000000004</v>
      </c>
      <c r="C37" s="46">
        <v>0.69599999999999995</v>
      </c>
      <c r="D37" s="46">
        <v>0.72399999999999998</v>
      </c>
      <c r="E37" s="46">
        <v>0.754</v>
      </c>
      <c r="F37" s="46">
        <v>0.78600000000000003</v>
      </c>
      <c r="G37" s="46">
        <v>0.82199999999999995</v>
      </c>
      <c r="H37" s="46">
        <v>0.86</v>
      </c>
      <c r="I37" s="46">
        <v>0.90100000000000002</v>
      </c>
      <c r="J37" s="46">
        <v>0.94499999999999995</v>
      </c>
      <c r="K37" s="46">
        <v>0.99199999999999999</v>
      </c>
    </row>
    <row r="38" spans="1:11" x14ac:dyDescent="0.25">
      <c r="A38" s="44">
        <v>11</v>
      </c>
      <c r="B38" s="46">
        <v>0.67300000000000004</v>
      </c>
      <c r="C38" s="46">
        <v>0.69799999999999995</v>
      </c>
      <c r="D38" s="46">
        <v>0.72599999999999998</v>
      </c>
      <c r="E38" s="46">
        <v>0.75600000000000001</v>
      </c>
      <c r="F38" s="46">
        <v>0.78900000000000003</v>
      </c>
      <c r="G38" s="46">
        <v>0.82499999999999996</v>
      </c>
      <c r="H38" s="46">
        <v>0.86299999999999999</v>
      </c>
      <c r="I38" s="46">
        <v>0.90400000000000003</v>
      </c>
      <c r="J38" s="46">
        <v>0.94799999999999995</v>
      </c>
      <c r="K38" s="46">
        <v>0.996</v>
      </c>
    </row>
  </sheetData>
  <sheetProtection algorithmName="SHA-512" hashValue="YLuBUsRtgwYUjIsdfZrd925q6kJDmeEFJsGrmqGJKBYzlAzWZkorUCLolsycJb7hMtrqJb7XqkQWWRn/QRU++A==" saltValue="CJNyakYAGJGbXQJyVQT3bA==" spinCount="100000" sheet="1" objects="1" scenarios="1"/>
  <conditionalFormatting sqref="A6:A21">
    <cfRule type="expression" dxfId="407" priority="9" stopIfTrue="1">
      <formula>MOD(ROW(),2)=0</formula>
    </cfRule>
    <cfRule type="expression" dxfId="406" priority="10" stopIfTrue="1">
      <formula>MOD(ROW(),2)&lt;&gt;0</formula>
    </cfRule>
  </conditionalFormatting>
  <conditionalFormatting sqref="A26:A38">
    <cfRule type="expression" dxfId="405" priority="13" stopIfTrue="1">
      <formula>MOD(ROW(),2)=0</formula>
    </cfRule>
    <cfRule type="expression" dxfId="404" priority="14" stopIfTrue="1">
      <formula>MOD(ROW(),2)&lt;&gt;0</formula>
    </cfRule>
  </conditionalFormatting>
  <conditionalFormatting sqref="B6:K21">
    <cfRule type="expression" dxfId="403" priority="11" stopIfTrue="1">
      <formula>MOD(ROW(),2)=0</formula>
    </cfRule>
    <cfRule type="expression" dxfId="402" priority="12" stopIfTrue="1">
      <formula>MOD(ROW(),2)&lt;&gt;0</formula>
    </cfRule>
  </conditionalFormatting>
  <conditionalFormatting sqref="B26:K38">
    <cfRule type="expression" dxfId="401" priority="15" stopIfTrue="1">
      <formula>MOD(ROW(),2)=0</formula>
    </cfRule>
    <cfRule type="expression" dxfId="400" priority="16"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2C20B-EE6E-4C82-89B9-EB012826A313}">
  <sheetPr codeName="Sheet43"/>
  <dimension ref="A1:G38"/>
  <sheetViews>
    <sheetView showGridLines="0" workbookViewId="0">
      <selection activeCell="A6" sqref="A6"/>
    </sheetView>
  </sheetViews>
  <sheetFormatPr defaultRowHeight="12.5" x14ac:dyDescent="0.25"/>
  <cols>
    <col min="1" max="1" width="31.81640625" customWidth="1"/>
    <col min="2" max="7" width="22.81640625" customWidth="1"/>
  </cols>
  <sheetData>
    <row r="1" spans="1:7" s="1" customFormat="1" ht="20" x14ac:dyDescent="0.4">
      <c r="A1" s="2" t="s">
        <v>0</v>
      </c>
    </row>
    <row r="2" spans="1:7" s="1" customFormat="1" ht="15.5" x14ac:dyDescent="0.35">
      <c r="A2" s="30" t="s">
        <v>1</v>
      </c>
      <c r="B2" s="3" t="str">
        <f>wb_title</f>
        <v>Fire_E - Consolidated Factor Spreadsheet</v>
      </c>
    </row>
    <row r="3" spans="1:7" s="1" customFormat="1" ht="15.5" x14ac:dyDescent="0.35">
      <c r="A3" s="30" t="s">
        <v>2</v>
      </c>
      <c r="B3" s="3" t="str">
        <f>TABLE_FACTOR_TYPE_1 &amp; " - x-" &amp; TABLE_SERIES_NUMBER_1</f>
        <v>Pension Debit - x-319</v>
      </c>
    </row>
    <row r="6" spans="1:7" x14ac:dyDescent="0.25">
      <c r="A6" s="41" t="s">
        <v>378</v>
      </c>
      <c r="B6" s="48" t="s">
        <v>379</v>
      </c>
      <c r="C6" s="48"/>
      <c r="D6" s="48"/>
      <c r="E6" s="48"/>
      <c r="F6" s="48"/>
      <c r="G6" s="48"/>
    </row>
    <row r="7" spans="1:7" x14ac:dyDescent="0.25">
      <c r="A7" s="41" t="s">
        <v>380</v>
      </c>
      <c r="B7" s="48" t="s">
        <v>31</v>
      </c>
      <c r="C7" s="48"/>
      <c r="D7" s="48"/>
      <c r="E7" s="48"/>
      <c r="F7" s="48"/>
      <c r="G7" s="48"/>
    </row>
    <row r="8" spans="1:7" x14ac:dyDescent="0.25">
      <c r="A8" s="41" t="s">
        <v>124</v>
      </c>
      <c r="B8" s="48">
        <v>1992</v>
      </c>
      <c r="C8" s="48"/>
      <c r="D8" s="48"/>
      <c r="E8" s="48"/>
      <c r="F8" s="48"/>
      <c r="G8" s="48"/>
    </row>
    <row r="9" spans="1:7" x14ac:dyDescent="0.25">
      <c r="A9" s="41" t="s">
        <v>125</v>
      </c>
      <c r="B9" s="48" t="s">
        <v>211</v>
      </c>
      <c r="C9" s="48"/>
      <c r="D9" s="48"/>
      <c r="E9" s="48"/>
      <c r="F9" s="48"/>
      <c r="G9" s="48"/>
    </row>
    <row r="10" spans="1:7" x14ac:dyDescent="0.25">
      <c r="A10" s="41" t="s">
        <v>6</v>
      </c>
      <c r="B10" s="48" t="s">
        <v>217</v>
      </c>
      <c r="C10" s="48"/>
      <c r="D10" s="48"/>
      <c r="E10" s="48"/>
      <c r="F10" s="48"/>
      <c r="G10" s="48"/>
    </row>
    <row r="11" spans="1:7" x14ac:dyDescent="0.25">
      <c r="A11" s="41" t="s">
        <v>126</v>
      </c>
      <c r="B11" s="48" t="s">
        <v>213</v>
      </c>
      <c r="C11" s="48"/>
      <c r="D11" s="48"/>
      <c r="E11" s="48"/>
      <c r="F11" s="48"/>
      <c r="G11" s="48"/>
    </row>
    <row r="12" spans="1:7" x14ac:dyDescent="0.25">
      <c r="A12" s="41" t="s">
        <v>127</v>
      </c>
      <c r="B12" s="48" t="s">
        <v>214</v>
      </c>
      <c r="C12" s="48"/>
      <c r="D12" s="48"/>
      <c r="E12" s="48"/>
      <c r="F12" s="48"/>
      <c r="G12" s="48"/>
    </row>
    <row r="13" spans="1:7" x14ac:dyDescent="0.25">
      <c r="A13" s="41" t="s">
        <v>381</v>
      </c>
      <c r="B13" s="48" t="s">
        <v>141</v>
      </c>
      <c r="C13" s="48"/>
      <c r="D13" s="48"/>
      <c r="E13" s="48"/>
      <c r="F13" s="48"/>
      <c r="G13" s="48"/>
    </row>
    <row r="14" spans="1:7" x14ac:dyDescent="0.25">
      <c r="A14" s="41" t="s">
        <v>129</v>
      </c>
      <c r="B14" s="48">
        <v>319</v>
      </c>
      <c r="C14" s="48"/>
      <c r="D14" s="48"/>
      <c r="E14" s="48"/>
      <c r="F14" s="48"/>
      <c r="G14" s="48"/>
    </row>
    <row r="15" spans="1:7" x14ac:dyDescent="0.25">
      <c r="A15" s="41" t="s">
        <v>382</v>
      </c>
      <c r="B15" s="48" t="s">
        <v>218</v>
      </c>
      <c r="C15" s="48"/>
      <c r="D15" s="48"/>
      <c r="E15" s="48"/>
      <c r="F15" s="48"/>
      <c r="G15" s="48"/>
    </row>
    <row r="16" spans="1:7" x14ac:dyDescent="0.25">
      <c r="A16" s="41" t="s">
        <v>131</v>
      </c>
      <c r="B16" s="48" t="s">
        <v>219</v>
      </c>
      <c r="C16" s="48"/>
      <c r="D16" s="48"/>
      <c r="E16" s="48"/>
      <c r="F16" s="48"/>
      <c r="G16" s="48"/>
    </row>
    <row r="17" spans="1:7" x14ac:dyDescent="0.25">
      <c r="A17" s="42" t="s">
        <v>383</v>
      </c>
      <c r="B17" s="48"/>
      <c r="C17" s="48"/>
      <c r="D17" s="48"/>
      <c r="E17" s="48"/>
      <c r="F17" s="48"/>
      <c r="G17" s="48"/>
    </row>
    <row r="18" spans="1:7" x14ac:dyDescent="0.25">
      <c r="A18" s="41" t="s">
        <v>133</v>
      </c>
      <c r="B18" s="49">
        <v>46163</v>
      </c>
      <c r="C18" s="49"/>
      <c r="D18" s="49"/>
      <c r="E18" s="49"/>
      <c r="F18" s="49"/>
      <c r="G18" s="49"/>
    </row>
    <row r="19" spans="1:7" x14ac:dyDescent="0.25">
      <c r="A19" s="41" t="s">
        <v>134</v>
      </c>
      <c r="B19" s="49"/>
      <c r="C19" s="49"/>
      <c r="D19" s="49"/>
      <c r="E19" s="49"/>
      <c r="F19" s="49"/>
      <c r="G19" s="49"/>
    </row>
    <row r="20" spans="1:7" x14ac:dyDescent="0.25">
      <c r="A20" s="41" t="s">
        <v>135</v>
      </c>
      <c r="B20" s="48" t="s">
        <v>144</v>
      </c>
      <c r="C20" s="48"/>
      <c r="D20" s="48"/>
      <c r="E20" s="48"/>
      <c r="F20" s="48"/>
      <c r="G20" s="48"/>
    </row>
    <row r="21" spans="1:7" x14ac:dyDescent="0.25">
      <c r="A21" s="41" t="s">
        <v>384</v>
      </c>
      <c r="B21" s="48" t="s">
        <v>63</v>
      </c>
      <c r="C21" s="48"/>
      <c r="D21" s="48"/>
      <c r="E21" s="48"/>
      <c r="F21" s="48"/>
      <c r="G21" s="48"/>
    </row>
    <row r="23" spans="1:7" x14ac:dyDescent="0.25">
      <c r="A23" s="23" t="str">
        <f>HYPERLINK("#'Factor List'!A1", "Back to Factor List")</f>
        <v>Back to Factor List</v>
      </c>
      <c r="B23" s="23" t="str">
        <f>HYPERLINK("#'Assumptions'!A1", "Assumptions")</f>
        <v>Assumptions</v>
      </c>
    </row>
    <row r="26" spans="1:7" s="58" customFormat="1" ht="13" x14ac:dyDescent="0.25">
      <c r="A26" s="57" t="s">
        <v>409</v>
      </c>
      <c r="B26" s="57">
        <v>60</v>
      </c>
      <c r="C26" s="57">
        <v>61</v>
      </c>
      <c r="D26" s="57">
        <v>62</v>
      </c>
      <c r="E26" s="57">
        <v>63</v>
      </c>
      <c r="F26" s="57">
        <v>64</v>
      </c>
      <c r="G26" s="57">
        <v>65</v>
      </c>
    </row>
    <row r="27" spans="1:7" x14ac:dyDescent="0.25">
      <c r="A27" s="44">
        <v>0</v>
      </c>
      <c r="B27" s="46">
        <v>1</v>
      </c>
      <c r="C27" s="46">
        <v>1.052</v>
      </c>
      <c r="D27" s="46">
        <v>1.1080000000000001</v>
      </c>
      <c r="E27" s="46">
        <v>1.169</v>
      </c>
      <c r="F27" s="46">
        <v>1.236</v>
      </c>
      <c r="G27" s="46">
        <v>1.3080000000000001</v>
      </c>
    </row>
    <row r="28" spans="1:7" x14ac:dyDescent="0.25">
      <c r="A28" s="44">
        <v>1</v>
      </c>
      <c r="B28" s="46">
        <v>1.004</v>
      </c>
      <c r="C28" s="46">
        <v>1.0569999999999999</v>
      </c>
      <c r="D28" s="46">
        <v>1.1140000000000001</v>
      </c>
      <c r="E28" s="46">
        <v>1.175</v>
      </c>
      <c r="F28" s="46">
        <v>1.242</v>
      </c>
      <c r="G28" s="46">
        <v>1.3140000000000001</v>
      </c>
    </row>
    <row r="29" spans="1:7" x14ac:dyDescent="0.25">
      <c r="A29" s="44">
        <v>2</v>
      </c>
      <c r="B29" s="46">
        <v>1.0089999999999999</v>
      </c>
      <c r="C29" s="46">
        <v>1.0609999999999999</v>
      </c>
      <c r="D29" s="46">
        <v>1.119</v>
      </c>
      <c r="E29" s="46">
        <v>1.181</v>
      </c>
      <c r="F29" s="46">
        <v>1.248</v>
      </c>
      <c r="G29" s="46">
        <v>1.321</v>
      </c>
    </row>
    <row r="30" spans="1:7" x14ac:dyDescent="0.25">
      <c r="A30" s="44">
        <v>3</v>
      </c>
      <c r="B30" s="46">
        <v>1.0129999999999999</v>
      </c>
      <c r="C30" s="46">
        <v>1.0660000000000001</v>
      </c>
      <c r="D30" s="46">
        <v>1.1240000000000001</v>
      </c>
      <c r="E30" s="46">
        <v>1.1859999999999999</v>
      </c>
      <c r="F30" s="46">
        <v>1.254</v>
      </c>
      <c r="G30" s="46">
        <v>1.327</v>
      </c>
    </row>
    <row r="31" spans="1:7" x14ac:dyDescent="0.25">
      <c r="A31" s="44">
        <v>4</v>
      </c>
      <c r="B31" s="46">
        <v>1.0169999999999999</v>
      </c>
      <c r="C31" s="46">
        <v>1.071</v>
      </c>
      <c r="D31" s="46">
        <v>1.129</v>
      </c>
      <c r="E31" s="46">
        <v>1.1919999999999999</v>
      </c>
      <c r="F31" s="46">
        <v>1.26</v>
      </c>
      <c r="G31" s="46">
        <v>1.3340000000000001</v>
      </c>
    </row>
    <row r="32" spans="1:7" x14ac:dyDescent="0.25">
      <c r="A32" s="44">
        <v>5</v>
      </c>
      <c r="B32" s="46">
        <v>1.022</v>
      </c>
      <c r="C32" s="46">
        <v>1.0760000000000001</v>
      </c>
      <c r="D32" s="46">
        <v>1.1339999999999999</v>
      </c>
      <c r="E32" s="46">
        <v>1.1970000000000001</v>
      </c>
      <c r="F32" s="46">
        <v>1.266</v>
      </c>
      <c r="G32" s="46">
        <v>1.34</v>
      </c>
    </row>
    <row r="33" spans="1:7" x14ac:dyDescent="0.25">
      <c r="A33" s="44">
        <v>6</v>
      </c>
      <c r="B33" s="46">
        <v>1.026</v>
      </c>
      <c r="C33" s="46">
        <v>1.08</v>
      </c>
      <c r="D33" s="46">
        <v>1.139</v>
      </c>
      <c r="E33" s="46">
        <v>1.2030000000000001</v>
      </c>
      <c r="F33" s="46">
        <v>1.272</v>
      </c>
      <c r="G33" s="46">
        <v>1.347</v>
      </c>
    </row>
    <row r="34" spans="1:7" x14ac:dyDescent="0.25">
      <c r="A34" s="44">
        <v>7</v>
      </c>
      <c r="B34" s="46">
        <v>1.03</v>
      </c>
      <c r="C34" s="46">
        <v>1.085</v>
      </c>
      <c r="D34" s="46">
        <v>1.1439999999999999</v>
      </c>
      <c r="E34" s="46">
        <v>1.208</v>
      </c>
      <c r="F34" s="46">
        <v>1.278</v>
      </c>
      <c r="G34" s="46">
        <v>1.353</v>
      </c>
    </row>
    <row r="35" spans="1:7" x14ac:dyDescent="0.25">
      <c r="A35" s="44">
        <v>8</v>
      </c>
      <c r="B35" s="46">
        <v>1.0349999999999999</v>
      </c>
      <c r="C35" s="46">
        <v>1.0900000000000001</v>
      </c>
      <c r="D35" s="46">
        <v>1.149</v>
      </c>
      <c r="E35" s="46">
        <v>1.214</v>
      </c>
      <c r="F35" s="46">
        <v>1.284</v>
      </c>
      <c r="G35" s="46">
        <v>1.36</v>
      </c>
    </row>
    <row r="36" spans="1:7" x14ac:dyDescent="0.25">
      <c r="A36" s="44">
        <v>9</v>
      </c>
      <c r="B36" s="46">
        <v>1.0389999999999999</v>
      </c>
      <c r="C36" s="46">
        <v>1.0940000000000001</v>
      </c>
      <c r="D36" s="46">
        <v>1.1539999999999999</v>
      </c>
      <c r="E36" s="46">
        <v>1.2190000000000001</v>
      </c>
      <c r="F36" s="46">
        <v>1.29</v>
      </c>
      <c r="G36" s="46">
        <v>1.3660000000000001</v>
      </c>
    </row>
    <row r="37" spans="1:7" x14ac:dyDescent="0.25">
      <c r="A37" s="44">
        <v>10</v>
      </c>
      <c r="B37" s="46">
        <v>1.0429999999999999</v>
      </c>
      <c r="C37" s="46">
        <v>1.099</v>
      </c>
      <c r="D37" s="46">
        <v>1.159</v>
      </c>
      <c r="E37" s="46">
        <v>1.2250000000000001</v>
      </c>
      <c r="F37" s="46">
        <v>1.296</v>
      </c>
      <c r="G37" s="46">
        <v>1.373</v>
      </c>
    </row>
    <row r="38" spans="1:7" x14ac:dyDescent="0.25">
      <c r="A38" s="44">
        <v>11</v>
      </c>
      <c r="B38" s="46">
        <v>1.048</v>
      </c>
      <c r="C38" s="46">
        <v>1.1040000000000001</v>
      </c>
      <c r="D38" s="46">
        <v>1.1639999999999999</v>
      </c>
      <c r="E38" s="46">
        <v>1.23</v>
      </c>
      <c r="F38" s="46">
        <v>1.302</v>
      </c>
      <c r="G38" s="46">
        <v>1.379</v>
      </c>
    </row>
  </sheetData>
  <sheetProtection algorithmName="SHA-512" hashValue="O26sSNSebA6wNS9v3ePgX7MuZNC9f8Gi7bJxYc0XH/UJF7P2Y6wZ+KQMzCvVy0qszU0hRzA2Iv0iS0jzFNACXQ==" saltValue="JyrRcDPKa3Mg3I+z1foEzg==" spinCount="100000" sheet="1" objects="1" scenarios="1"/>
  <conditionalFormatting sqref="A6:A21">
    <cfRule type="expression" dxfId="399" priority="9" stopIfTrue="1">
      <formula>MOD(ROW(),2)=0</formula>
    </cfRule>
    <cfRule type="expression" dxfId="398" priority="10" stopIfTrue="1">
      <formula>MOD(ROW(),2)&lt;&gt;0</formula>
    </cfRule>
  </conditionalFormatting>
  <conditionalFormatting sqref="A26:A38">
    <cfRule type="expression" dxfId="397" priority="13" stopIfTrue="1">
      <formula>MOD(ROW(),2)=0</formula>
    </cfRule>
    <cfRule type="expression" dxfId="396" priority="14" stopIfTrue="1">
      <formula>MOD(ROW(),2)&lt;&gt;0</formula>
    </cfRule>
  </conditionalFormatting>
  <conditionalFormatting sqref="B6:G21">
    <cfRule type="expression" dxfId="395" priority="11" stopIfTrue="1">
      <formula>MOD(ROW(),2)=0</formula>
    </cfRule>
    <cfRule type="expression" dxfId="394" priority="12" stopIfTrue="1">
      <formula>MOD(ROW(),2)&lt;&gt;0</formula>
    </cfRule>
  </conditionalFormatting>
  <conditionalFormatting sqref="B26:G38">
    <cfRule type="expression" dxfId="393" priority="15" stopIfTrue="1">
      <formula>MOD(ROW(),2)=0</formula>
    </cfRule>
    <cfRule type="expression" dxfId="392" priority="16"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06D6-F357-47D0-8485-8FD949DFAAB9}">
  <sheetPr codeName="Sheet44"/>
  <dimension ref="A1:AQ38"/>
  <sheetViews>
    <sheetView showGridLines="0" workbookViewId="0">
      <selection activeCell="A6" sqref="A6"/>
    </sheetView>
  </sheetViews>
  <sheetFormatPr defaultRowHeight="12.5" x14ac:dyDescent="0.25"/>
  <cols>
    <col min="1" max="1" width="31.81640625" customWidth="1"/>
    <col min="2" max="43" width="22.81640625" customWidth="1"/>
  </cols>
  <sheetData>
    <row r="1" spans="1:43" s="1" customFormat="1" ht="20" x14ac:dyDescent="0.4">
      <c r="A1" s="2" t="s">
        <v>0</v>
      </c>
    </row>
    <row r="2" spans="1:43" s="1" customFormat="1" ht="15.5" x14ac:dyDescent="0.35">
      <c r="A2" s="30" t="s">
        <v>1</v>
      </c>
      <c r="B2" s="3" t="str">
        <f>wb_title</f>
        <v>Fire_E - Consolidated Factor Spreadsheet</v>
      </c>
    </row>
    <row r="3" spans="1:43" s="1" customFormat="1" ht="15.5" x14ac:dyDescent="0.35">
      <c r="A3" s="30" t="s">
        <v>2</v>
      </c>
      <c r="B3" s="3" t="str">
        <f>TABLE_FACTOR_TYPE_1 &amp; " - x-" &amp; TABLE_SERIES_NUMBER_1</f>
        <v>Pension Debit - x-320</v>
      </c>
    </row>
    <row r="6" spans="1:43" x14ac:dyDescent="0.25">
      <c r="A6" s="41" t="s">
        <v>378</v>
      </c>
      <c r="B6" s="48" t="s">
        <v>379</v>
      </c>
      <c r="C6" s="48"/>
      <c r="D6" s="48"/>
      <c r="E6" s="48"/>
      <c r="F6" s="48"/>
      <c r="G6" s="48"/>
      <c r="H6" s="48"/>
      <c r="I6" s="48"/>
      <c r="J6" s="48"/>
      <c r="K6" s="48"/>
      <c r="L6" s="48"/>
      <c r="M6" s="48"/>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row>
    <row r="7" spans="1:43" x14ac:dyDescent="0.25">
      <c r="A7" s="41" t="s">
        <v>380</v>
      </c>
      <c r="B7" s="48" t="s">
        <v>31</v>
      </c>
      <c r="C7" s="48"/>
      <c r="D7" s="48"/>
      <c r="E7" s="48"/>
      <c r="F7" s="48"/>
      <c r="G7" s="48"/>
      <c r="H7" s="48"/>
      <c r="I7" s="48"/>
      <c r="J7" s="48"/>
      <c r="K7" s="48"/>
      <c r="L7" s="48"/>
      <c r="M7" s="48"/>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row>
    <row r="8" spans="1:43" x14ac:dyDescent="0.25">
      <c r="A8" s="41" t="s">
        <v>124</v>
      </c>
      <c r="B8" s="48">
        <v>1992</v>
      </c>
      <c r="C8" s="48"/>
      <c r="D8" s="48"/>
      <c r="E8" s="48"/>
      <c r="F8" s="48"/>
      <c r="G8" s="48"/>
      <c r="H8" s="48"/>
      <c r="I8" s="48"/>
      <c r="J8" s="48"/>
      <c r="K8" s="48"/>
      <c r="L8" s="48"/>
      <c r="M8" s="48"/>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1:43" x14ac:dyDescent="0.25">
      <c r="A9" s="41" t="s">
        <v>125</v>
      </c>
      <c r="B9" s="48" t="s">
        <v>211</v>
      </c>
      <c r="C9" s="48"/>
      <c r="D9" s="48"/>
      <c r="E9" s="48"/>
      <c r="F9" s="48"/>
      <c r="G9" s="48"/>
      <c r="H9" s="48"/>
      <c r="I9" s="48"/>
      <c r="J9" s="48"/>
      <c r="K9" s="48"/>
      <c r="L9" s="48"/>
      <c r="M9" s="48"/>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1:43" x14ac:dyDescent="0.25">
      <c r="A10" s="41" t="s">
        <v>6</v>
      </c>
      <c r="B10" s="48" t="s">
        <v>220</v>
      </c>
      <c r="C10" s="48"/>
      <c r="D10" s="48"/>
      <c r="E10" s="48"/>
      <c r="F10" s="48"/>
      <c r="G10" s="48"/>
      <c r="H10" s="48"/>
      <c r="I10" s="48"/>
      <c r="J10" s="48"/>
      <c r="K10" s="48"/>
      <c r="L10" s="48"/>
      <c r="M10" s="4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1:43" x14ac:dyDescent="0.25">
      <c r="A11" s="41" t="s">
        <v>126</v>
      </c>
      <c r="B11" s="48" t="s">
        <v>213</v>
      </c>
      <c r="C11" s="48"/>
      <c r="D11" s="48"/>
      <c r="E11" s="48"/>
      <c r="F11" s="48"/>
      <c r="G11" s="48"/>
      <c r="H11" s="48"/>
      <c r="I11" s="48"/>
      <c r="J11" s="48"/>
      <c r="K11" s="48"/>
      <c r="L11" s="48"/>
      <c r="M11" s="48"/>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row>
    <row r="12" spans="1:43" x14ac:dyDescent="0.25">
      <c r="A12" s="41" t="s">
        <v>127</v>
      </c>
      <c r="B12" s="48" t="s">
        <v>214</v>
      </c>
      <c r="C12" s="48"/>
      <c r="D12" s="48"/>
      <c r="E12" s="48"/>
      <c r="F12" s="48"/>
      <c r="G12" s="48"/>
      <c r="H12" s="48"/>
      <c r="I12" s="48"/>
      <c r="J12" s="48"/>
      <c r="K12" s="48"/>
      <c r="L12" s="48"/>
      <c r="M12" s="4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1:43" x14ac:dyDescent="0.25">
      <c r="A13" s="41" t="s">
        <v>381</v>
      </c>
      <c r="B13" s="48" t="s">
        <v>141</v>
      </c>
      <c r="C13" s="48"/>
      <c r="D13" s="48"/>
      <c r="E13" s="48"/>
      <c r="F13" s="48"/>
      <c r="G13" s="48"/>
      <c r="H13" s="48"/>
      <c r="I13" s="48"/>
      <c r="J13" s="48"/>
      <c r="K13" s="48"/>
      <c r="L13" s="48"/>
      <c r="M13" s="48"/>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1:43" x14ac:dyDescent="0.25">
      <c r="A14" s="41" t="s">
        <v>129</v>
      </c>
      <c r="B14" s="48">
        <v>320</v>
      </c>
      <c r="C14" s="48"/>
      <c r="D14" s="48"/>
      <c r="E14" s="48"/>
      <c r="F14" s="48"/>
      <c r="G14" s="48"/>
      <c r="H14" s="48"/>
      <c r="I14" s="48"/>
      <c r="J14" s="48"/>
      <c r="K14" s="48"/>
      <c r="L14" s="48"/>
      <c r="M14" s="48"/>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1:43" x14ac:dyDescent="0.25">
      <c r="A15" s="41" t="s">
        <v>382</v>
      </c>
      <c r="B15" s="48" t="s">
        <v>221</v>
      </c>
      <c r="C15" s="48"/>
      <c r="D15" s="48"/>
      <c r="E15" s="48"/>
      <c r="F15" s="48"/>
      <c r="G15" s="48"/>
      <c r="H15" s="48"/>
      <c r="I15" s="48"/>
      <c r="J15" s="48"/>
      <c r="K15" s="48"/>
      <c r="L15" s="48"/>
      <c r="M15" s="48"/>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row>
    <row r="16" spans="1:43" x14ac:dyDescent="0.25">
      <c r="A16" s="41" t="s">
        <v>131</v>
      </c>
      <c r="B16" s="48" t="s">
        <v>222</v>
      </c>
      <c r="C16" s="48"/>
      <c r="D16" s="48"/>
      <c r="E16" s="48"/>
      <c r="F16" s="48"/>
      <c r="G16" s="48"/>
      <c r="H16" s="48"/>
      <c r="I16" s="48"/>
      <c r="J16" s="48"/>
      <c r="K16" s="48"/>
      <c r="L16" s="48"/>
      <c r="M16" s="48"/>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row>
    <row r="17" spans="1:43" x14ac:dyDescent="0.25">
      <c r="A17" s="42" t="s">
        <v>383</v>
      </c>
      <c r="B17" s="48"/>
      <c r="C17" s="48"/>
      <c r="D17" s="48"/>
      <c r="E17" s="48"/>
      <c r="F17" s="48"/>
      <c r="G17" s="48"/>
      <c r="H17" s="48"/>
      <c r="I17" s="48"/>
      <c r="J17" s="48"/>
      <c r="K17" s="48"/>
      <c r="L17" s="48"/>
      <c r="M17" s="48"/>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row>
    <row r="18" spans="1:43" x14ac:dyDescent="0.25">
      <c r="A18" s="41" t="s">
        <v>133</v>
      </c>
      <c r="B18" s="49">
        <v>46163</v>
      </c>
      <c r="C18" s="49"/>
      <c r="D18" s="49"/>
      <c r="E18" s="49"/>
      <c r="F18" s="49"/>
      <c r="G18" s="49"/>
      <c r="H18" s="49"/>
      <c r="I18" s="49"/>
      <c r="J18" s="49"/>
      <c r="K18" s="49"/>
      <c r="L18" s="49"/>
      <c r="M18" s="49"/>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row>
    <row r="19" spans="1:43" x14ac:dyDescent="0.25">
      <c r="A19" s="41" t="s">
        <v>134</v>
      </c>
      <c r="B19" s="49"/>
      <c r="C19" s="49"/>
      <c r="D19" s="49"/>
      <c r="E19" s="49"/>
      <c r="F19" s="49"/>
      <c r="G19" s="49"/>
      <c r="H19" s="49"/>
      <c r="I19" s="49"/>
      <c r="J19" s="49"/>
      <c r="K19" s="49"/>
      <c r="L19" s="49"/>
      <c r="M19" s="49"/>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row>
    <row r="20" spans="1:43" x14ac:dyDescent="0.25">
      <c r="A20" s="41" t="s">
        <v>135</v>
      </c>
      <c r="B20" s="48" t="s">
        <v>144</v>
      </c>
      <c r="C20" s="48"/>
      <c r="D20" s="48"/>
      <c r="E20" s="48"/>
      <c r="F20" s="48"/>
      <c r="G20" s="48"/>
      <c r="H20" s="48"/>
      <c r="I20" s="48"/>
      <c r="J20" s="48"/>
      <c r="K20" s="48"/>
      <c r="L20" s="48"/>
      <c r="M20" s="4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row>
    <row r="21" spans="1:43" x14ac:dyDescent="0.25">
      <c r="A21" s="41" t="s">
        <v>384</v>
      </c>
      <c r="B21" s="48" t="s">
        <v>63</v>
      </c>
      <c r="C21" s="48"/>
      <c r="D21" s="48"/>
      <c r="E21" s="48"/>
      <c r="F21" s="48"/>
      <c r="G21" s="48"/>
      <c r="H21" s="48"/>
      <c r="I21" s="48"/>
      <c r="J21" s="48"/>
      <c r="K21" s="48"/>
      <c r="L21" s="48"/>
      <c r="M21" s="48"/>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row>
    <row r="23" spans="1:43" x14ac:dyDescent="0.25">
      <c r="A23" s="23" t="str">
        <f>HYPERLINK("#'Factor List'!A1", "Back to Factor List")</f>
        <v>Back to Factor List</v>
      </c>
      <c r="B23" s="23" t="str">
        <f>HYPERLINK("#'Assumptions'!A1", "Assumptions")</f>
        <v>Assumptions</v>
      </c>
    </row>
    <row r="26" spans="1:43"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row>
    <row r="27" spans="1:43" x14ac:dyDescent="0.25">
      <c r="A27" s="44">
        <v>0</v>
      </c>
      <c r="B27" s="46">
        <v>0.24399999999999999</v>
      </c>
      <c r="C27" s="46">
        <v>0.25</v>
      </c>
      <c r="D27" s="46">
        <v>0.25700000000000001</v>
      </c>
      <c r="E27" s="46">
        <v>0.26400000000000001</v>
      </c>
      <c r="F27" s="46">
        <v>0.27</v>
      </c>
      <c r="G27" s="46">
        <v>0.27800000000000002</v>
      </c>
      <c r="H27" s="46">
        <v>0.28499999999999998</v>
      </c>
      <c r="I27" s="46">
        <v>0.29299999999999998</v>
      </c>
      <c r="J27" s="46">
        <v>0.30099999999999999</v>
      </c>
      <c r="K27" s="46">
        <v>0.309</v>
      </c>
      <c r="L27" s="46">
        <v>0.318</v>
      </c>
      <c r="M27" s="46">
        <v>0.32600000000000001</v>
      </c>
      <c r="N27" s="46">
        <v>0.33600000000000002</v>
      </c>
      <c r="O27" s="46">
        <v>0.34499999999999997</v>
      </c>
      <c r="P27" s="46">
        <v>0.35499999999999998</v>
      </c>
      <c r="Q27" s="46">
        <v>0.36599999999999999</v>
      </c>
      <c r="R27" s="46">
        <v>0.377</v>
      </c>
      <c r="S27" s="46">
        <v>0.38800000000000001</v>
      </c>
      <c r="T27" s="46">
        <v>0.4</v>
      </c>
      <c r="U27" s="46">
        <v>0.41299999999999998</v>
      </c>
      <c r="V27" s="46">
        <v>0.42599999999999999</v>
      </c>
      <c r="W27" s="46">
        <v>0.439</v>
      </c>
      <c r="X27" s="46">
        <v>0.45300000000000001</v>
      </c>
      <c r="Y27" s="46">
        <v>0.46800000000000003</v>
      </c>
      <c r="Z27" s="46">
        <v>0.48399999999999999</v>
      </c>
      <c r="AA27" s="46">
        <v>0.501</v>
      </c>
      <c r="AB27" s="46">
        <v>0.51800000000000002</v>
      </c>
      <c r="AC27" s="46">
        <v>0.53600000000000003</v>
      </c>
      <c r="AD27" s="46">
        <v>0.55600000000000005</v>
      </c>
      <c r="AE27" s="46">
        <v>0.57599999999999996</v>
      </c>
      <c r="AF27" s="46">
        <v>0.59799999999999998</v>
      </c>
      <c r="AG27" s="46">
        <v>0.621</v>
      </c>
      <c r="AH27" s="46">
        <v>0.64500000000000002</v>
      </c>
      <c r="AI27" s="46">
        <v>0.67100000000000004</v>
      </c>
      <c r="AJ27" s="46">
        <v>0.69799999999999995</v>
      </c>
      <c r="AK27" s="46">
        <v>0.72699999999999998</v>
      </c>
      <c r="AL27" s="46">
        <v>0.75900000000000001</v>
      </c>
      <c r="AM27" s="46">
        <v>0.79200000000000004</v>
      </c>
      <c r="AN27" s="46">
        <v>0.82799999999999996</v>
      </c>
      <c r="AO27" s="46">
        <v>0.86599999999999999</v>
      </c>
      <c r="AP27" s="46">
        <v>0.90700000000000003</v>
      </c>
      <c r="AQ27" s="46">
        <v>0.95199999999999996</v>
      </c>
    </row>
    <row r="28" spans="1:43" x14ac:dyDescent="0.25">
      <c r="A28" s="44">
        <v>1</v>
      </c>
      <c r="B28" s="46">
        <v>0.245</v>
      </c>
      <c r="C28" s="46">
        <v>0.251</v>
      </c>
      <c r="D28" s="46">
        <v>0.25700000000000001</v>
      </c>
      <c r="E28" s="46">
        <v>0.26400000000000001</v>
      </c>
      <c r="F28" s="46">
        <v>0.27100000000000002</v>
      </c>
      <c r="G28" s="46">
        <v>0.27800000000000002</v>
      </c>
      <c r="H28" s="46">
        <v>0.28599999999999998</v>
      </c>
      <c r="I28" s="46">
        <v>0.29299999999999998</v>
      </c>
      <c r="J28" s="46">
        <v>0.30099999999999999</v>
      </c>
      <c r="K28" s="46">
        <v>0.31</v>
      </c>
      <c r="L28" s="46">
        <v>0.318</v>
      </c>
      <c r="M28" s="46">
        <v>0.32700000000000001</v>
      </c>
      <c r="N28" s="46">
        <v>0.33700000000000002</v>
      </c>
      <c r="O28" s="46">
        <v>0.34599999999999997</v>
      </c>
      <c r="P28" s="46">
        <v>0.35599999999999998</v>
      </c>
      <c r="Q28" s="46">
        <v>0.36699999999999999</v>
      </c>
      <c r="R28" s="46">
        <v>0.378</v>
      </c>
      <c r="S28" s="46">
        <v>0.38900000000000001</v>
      </c>
      <c r="T28" s="46">
        <v>0.40100000000000002</v>
      </c>
      <c r="U28" s="46">
        <v>0.41399999999999998</v>
      </c>
      <c r="V28" s="46">
        <v>0.42699999999999999</v>
      </c>
      <c r="W28" s="46">
        <v>0.44</v>
      </c>
      <c r="X28" s="46">
        <v>0.45500000000000002</v>
      </c>
      <c r="Y28" s="46">
        <v>0.47</v>
      </c>
      <c r="Z28" s="46">
        <v>0.48599999999999999</v>
      </c>
      <c r="AA28" s="46">
        <v>0.502</v>
      </c>
      <c r="AB28" s="46">
        <v>0.52</v>
      </c>
      <c r="AC28" s="46">
        <v>0.53800000000000003</v>
      </c>
      <c r="AD28" s="46">
        <v>0.55800000000000005</v>
      </c>
      <c r="AE28" s="46">
        <v>0.57799999999999996</v>
      </c>
      <c r="AF28" s="46">
        <v>0.6</v>
      </c>
      <c r="AG28" s="46">
        <v>0.623</v>
      </c>
      <c r="AH28" s="46">
        <v>0.64700000000000002</v>
      </c>
      <c r="AI28" s="46">
        <v>0.67300000000000004</v>
      </c>
      <c r="AJ28" s="46">
        <v>0.70099999999999996</v>
      </c>
      <c r="AK28" s="46">
        <v>0.73</v>
      </c>
      <c r="AL28" s="46">
        <v>0.76100000000000001</v>
      </c>
      <c r="AM28" s="46">
        <v>0.79500000000000004</v>
      </c>
      <c r="AN28" s="46">
        <v>0.83099999999999996</v>
      </c>
      <c r="AO28" s="46">
        <v>0.87</v>
      </c>
      <c r="AP28" s="46">
        <v>0.91100000000000003</v>
      </c>
      <c r="AQ28" s="46">
        <v>0.95599999999999996</v>
      </c>
    </row>
    <row r="29" spans="1:43" x14ac:dyDescent="0.25">
      <c r="A29" s="44">
        <v>2</v>
      </c>
      <c r="B29" s="46">
        <v>0.245</v>
      </c>
      <c r="C29" s="46">
        <v>0.252</v>
      </c>
      <c r="D29" s="46">
        <v>0.25800000000000001</v>
      </c>
      <c r="E29" s="46">
        <v>0.26500000000000001</v>
      </c>
      <c r="F29" s="46">
        <v>0.27200000000000002</v>
      </c>
      <c r="G29" s="46">
        <v>0.27900000000000003</v>
      </c>
      <c r="H29" s="46">
        <v>0.28599999999999998</v>
      </c>
      <c r="I29" s="46">
        <v>0.29399999999999998</v>
      </c>
      <c r="J29" s="46">
        <v>0.30199999999999999</v>
      </c>
      <c r="K29" s="46">
        <v>0.31</v>
      </c>
      <c r="L29" s="46">
        <v>0.31900000000000001</v>
      </c>
      <c r="M29" s="46">
        <v>0.32800000000000001</v>
      </c>
      <c r="N29" s="46">
        <v>0.33700000000000002</v>
      </c>
      <c r="O29" s="46">
        <v>0.34699999999999998</v>
      </c>
      <c r="P29" s="46">
        <v>0.35699999999999998</v>
      </c>
      <c r="Q29" s="46">
        <v>0.36799999999999999</v>
      </c>
      <c r="R29" s="46">
        <v>0.379</v>
      </c>
      <c r="S29" s="46">
        <v>0.39</v>
      </c>
      <c r="T29" s="46">
        <v>0.40200000000000002</v>
      </c>
      <c r="U29" s="46">
        <v>0.41499999999999998</v>
      </c>
      <c r="V29" s="46">
        <v>0.42799999999999999</v>
      </c>
      <c r="W29" s="46">
        <v>0.442</v>
      </c>
      <c r="X29" s="46">
        <v>0.45600000000000002</v>
      </c>
      <c r="Y29" s="46">
        <v>0.47099999999999997</v>
      </c>
      <c r="Z29" s="46">
        <v>0.48699999999999999</v>
      </c>
      <c r="AA29" s="46">
        <v>0.504</v>
      </c>
      <c r="AB29" s="46">
        <v>0.52100000000000002</v>
      </c>
      <c r="AC29" s="46">
        <v>0.54</v>
      </c>
      <c r="AD29" s="46">
        <v>0.55900000000000005</v>
      </c>
      <c r="AE29" s="46">
        <v>0.57999999999999996</v>
      </c>
      <c r="AF29" s="46">
        <v>0.60199999999999998</v>
      </c>
      <c r="AG29" s="46">
        <v>0.625</v>
      </c>
      <c r="AH29" s="46">
        <v>0.64900000000000002</v>
      </c>
      <c r="AI29" s="46">
        <v>0.67500000000000004</v>
      </c>
      <c r="AJ29" s="46">
        <v>0.70299999999999996</v>
      </c>
      <c r="AK29" s="46">
        <v>0.73299999999999998</v>
      </c>
      <c r="AL29" s="46">
        <v>0.76400000000000001</v>
      </c>
      <c r="AM29" s="46">
        <v>0.79800000000000004</v>
      </c>
      <c r="AN29" s="46">
        <v>0.83399999999999996</v>
      </c>
      <c r="AO29" s="46">
        <v>0.873</v>
      </c>
      <c r="AP29" s="46">
        <v>0.91500000000000004</v>
      </c>
      <c r="AQ29" s="46">
        <v>0.96</v>
      </c>
    </row>
    <row r="30" spans="1:43" x14ac:dyDescent="0.25">
      <c r="A30" s="44">
        <v>3</v>
      </c>
      <c r="B30" s="46">
        <v>0.246</v>
      </c>
      <c r="C30" s="46">
        <v>0.252</v>
      </c>
      <c r="D30" s="46">
        <v>0.25900000000000001</v>
      </c>
      <c r="E30" s="46">
        <v>0.26500000000000001</v>
      </c>
      <c r="F30" s="46">
        <v>0.27200000000000002</v>
      </c>
      <c r="G30" s="46">
        <v>0.27900000000000003</v>
      </c>
      <c r="H30" s="46">
        <v>0.28699999999999998</v>
      </c>
      <c r="I30" s="46">
        <v>0.29499999999999998</v>
      </c>
      <c r="J30" s="46">
        <v>0.30299999999999999</v>
      </c>
      <c r="K30" s="46">
        <v>0.311</v>
      </c>
      <c r="L30" s="46">
        <v>0.32</v>
      </c>
      <c r="M30" s="46">
        <v>0.32900000000000001</v>
      </c>
      <c r="N30" s="46">
        <v>0.33800000000000002</v>
      </c>
      <c r="O30" s="46">
        <v>0.34799999999999998</v>
      </c>
      <c r="P30" s="46">
        <v>0.35799999999999998</v>
      </c>
      <c r="Q30" s="46">
        <v>0.36899999999999999</v>
      </c>
      <c r="R30" s="46">
        <v>0.38</v>
      </c>
      <c r="S30" s="46">
        <v>0.39100000000000001</v>
      </c>
      <c r="T30" s="46">
        <v>0.40300000000000002</v>
      </c>
      <c r="U30" s="46">
        <v>0.41599999999999998</v>
      </c>
      <c r="V30" s="46">
        <v>0.42899999999999999</v>
      </c>
      <c r="W30" s="46">
        <v>0.443</v>
      </c>
      <c r="X30" s="46">
        <v>0.45700000000000002</v>
      </c>
      <c r="Y30" s="46">
        <v>0.47199999999999998</v>
      </c>
      <c r="Z30" s="46">
        <v>0.48799999999999999</v>
      </c>
      <c r="AA30" s="46">
        <v>0.505</v>
      </c>
      <c r="AB30" s="46">
        <v>0.52300000000000002</v>
      </c>
      <c r="AC30" s="46">
        <v>0.54100000000000004</v>
      </c>
      <c r="AD30" s="46">
        <v>0.56100000000000005</v>
      </c>
      <c r="AE30" s="46">
        <v>0.58199999999999996</v>
      </c>
      <c r="AF30" s="46">
        <v>0.60399999999999998</v>
      </c>
      <c r="AG30" s="46">
        <v>0.627</v>
      </c>
      <c r="AH30" s="46">
        <v>0.65200000000000002</v>
      </c>
      <c r="AI30" s="46">
        <v>0.67800000000000005</v>
      </c>
      <c r="AJ30" s="46">
        <v>0.70599999999999996</v>
      </c>
      <c r="AK30" s="46">
        <v>0.73499999999999999</v>
      </c>
      <c r="AL30" s="46">
        <v>0.76700000000000002</v>
      </c>
      <c r="AM30" s="46">
        <v>0.80100000000000005</v>
      </c>
      <c r="AN30" s="46">
        <v>0.83699999999999997</v>
      </c>
      <c r="AO30" s="46">
        <v>0.877</v>
      </c>
      <c r="AP30" s="46">
        <v>0.91900000000000004</v>
      </c>
      <c r="AQ30" s="46">
        <v>0.96399999999999997</v>
      </c>
    </row>
    <row r="31" spans="1:43" x14ac:dyDescent="0.25">
      <c r="A31" s="44">
        <v>4</v>
      </c>
      <c r="B31" s="46">
        <v>0.246</v>
      </c>
      <c r="C31" s="46">
        <v>0.253</v>
      </c>
      <c r="D31" s="46">
        <v>0.25900000000000001</v>
      </c>
      <c r="E31" s="46">
        <v>0.26600000000000001</v>
      </c>
      <c r="F31" s="46">
        <v>0.27300000000000002</v>
      </c>
      <c r="G31" s="46">
        <v>0.28000000000000003</v>
      </c>
      <c r="H31" s="46">
        <v>0.28799999999999998</v>
      </c>
      <c r="I31" s="46">
        <v>0.29499999999999998</v>
      </c>
      <c r="J31" s="46">
        <v>0.30299999999999999</v>
      </c>
      <c r="K31" s="46">
        <v>0.312</v>
      </c>
      <c r="L31" s="46">
        <v>0.32100000000000001</v>
      </c>
      <c r="M31" s="46">
        <v>0.33</v>
      </c>
      <c r="N31" s="46">
        <v>0.33900000000000002</v>
      </c>
      <c r="O31" s="46">
        <v>0.34899999999999998</v>
      </c>
      <c r="P31" s="46">
        <v>0.35899999999999999</v>
      </c>
      <c r="Q31" s="46">
        <v>0.37</v>
      </c>
      <c r="R31" s="46">
        <v>0.38100000000000001</v>
      </c>
      <c r="S31" s="46">
        <v>0.39200000000000002</v>
      </c>
      <c r="T31" s="46">
        <v>0.40400000000000003</v>
      </c>
      <c r="U31" s="46">
        <v>0.41699999999999998</v>
      </c>
      <c r="V31" s="46">
        <v>0.43</v>
      </c>
      <c r="W31" s="46">
        <v>0.44400000000000001</v>
      </c>
      <c r="X31" s="46">
        <v>0.45800000000000002</v>
      </c>
      <c r="Y31" s="46">
        <v>0.47399999999999998</v>
      </c>
      <c r="Z31" s="46">
        <v>0.49</v>
      </c>
      <c r="AA31" s="46">
        <v>0.50700000000000001</v>
      </c>
      <c r="AB31" s="46">
        <v>0.52400000000000002</v>
      </c>
      <c r="AC31" s="46">
        <v>0.54300000000000004</v>
      </c>
      <c r="AD31" s="46">
        <v>0.56299999999999994</v>
      </c>
      <c r="AE31" s="46">
        <v>0.58299999999999996</v>
      </c>
      <c r="AF31" s="46">
        <v>0.60599999999999998</v>
      </c>
      <c r="AG31" s="46">
        <v>0.629</v>
      </c>
      <c r="AH31" s="46">
        <v>0.65400000000000003</v>
      </c>
      <c r="AI31" s="46">
        <v>0.68</v>
      </c>
      <c r="AJ31" s="46">
        <v>0.70799999999999996</v>
      </c>
      <c r="AK31" s="46">
        <v>0.73799999999999999</v>
      </c>
      <c r="AL31" s="46">
        <v>0.77</v>
      </c>
      <c r="AM31" s="46">
        <v>0.80400000000000005</v>
      </c>
      <c r="AN31" s="46">
        <v>0.84099999999999997</v>
      </c>
      <c r="AO31" s="46">
        <v>0.88</v>
      </c>
      <c r="AP31" s="46">
        <v>0.92200000000000004</v>
      </c>
      <c r="AQ31" s="46">
        <v>0.96799999999999997</v>
      </c>
    </row>
    <row r="32" spans="1:43" x14ac:dyDescent="0.25">
      <c r="A32" s="44">
        <v>5</v>
      </c>
      <c r="B32" s="46">
        <v>0.247</v>
      </c>
      <c r="C32" s="46">
        <v>0.253</v>
      </c>
      <c r="D32" s="46">
        <v>0.26</v>
      </c>
      <c r="E32" s="46">
        <v>0.26600000000000001</v>
      </c>
      <c r="F32" s="46">
        <v>0.27300000000000002</v>
      </c>
      <c r="G32" s="46">
        <v>0.28100000000000003</v>
      </c>
      <c r="H32" s="46">
        <v>0.28799999999999998</v>
      </c>
      <c r="I32" s="46">
        <v>0.29599999999999999</v>
      </c>
      <c r="J32" s="46">
        <v>0.30399999999999999</v>
      </c>
      <c r="K32" s="46">
        <v>0.313</v>
      </c>
      <c r="L32" s="46">
        <v>0.32100000000000001</v>
      </c>
      <c r="M32" s="46">
        <v>0.33</v>
      </c>
      <c r="N32" s="46">
        <v>0.34</v>
      </c>
      <c r="O32" s="46">
        <v>0.35</v>
      </c>
      <c r="P32" s="46">
        <v>0.36</v>
      </c>
      <c r="Q32" s="46">
        <v>0.37</v>
      </c>
      <c r="R32" s="46">
        <v>0.38200000000000001</v>
      </c>
      <c r="S32" s="46">
        <v>0.39300000000000002</v>
      </c>
      <c r="T32" s="46">
        <v>0.40500000000000003</v>
      </c>
      <c r="U32" s="46">
        <v>0.41799999999999998</v>
      </c>
      <c r="V32" s="46">
        <v>0.43099999999999999</v>
      </c>
      <c r="W32" s="46">
        <v>0.44500000000000001</v>
      </c>
      <c r="X32" s="46">
        <v>0.46</v>
      </c>
      <c r="Y32" s="46">
        <v>0.47499999999999998</v>
      </c>
      <c r="Z32" s="46">
        <v>0.49099999999999999</v>
      </c>
      <c r="AA32" s="46">
        <v>0.50800000000000001</v>
      </c>
      <c r="AB32" s="46">
        <v>0.52600000000000002</v>
      </c>
      <c r="AC32" s="46">
        <v>0.54500000000000004</v>
      </c>
      <c r="AD32" s="46">
        <v>0.56399999999999995</v>
      </c>
      <c r="AE32" s="46">
        <v>0.58499999999999996</v>
      </c>
      <c r="AF32" s="46">
        <v>0.60699999999999998</v>
      </c>
      <c r="AG32" s="46">
        <v>0.63100000000000001</v>
      </c>
      <c r="AH32" s="46">
        <v>0.65600000000000003</v>
      </c>
      <c r="AI32" s="46">
        <v>0.68200000000000005</v>
      </c>
      <c r="AJ32" s="46">
        <v>0.71</v>
      </c>
      <c r="AK32" s="46">
        <v>0.74</v>
      </c>
      <c r="AL32" s="46">
        <v>0.77300000000000002</v>
      </c>
      <c r="AM32" s="46">
        <v>0.80700000000000005</v>
      </c>
      <c r="AN32" s="46">
        <v>0.84399999999999997</v>
      </c>
      <c r="AO32" s="46">
        <v>0.88300000000000001</v>
      </c>
      <c r="AP32" s="46">
        <v>0.92600000000000005</v>
      </c>
      <c r="AQ32" s="46">
        <v>0.97199999999999998</v>
      </c>
    </row>
    <row r="33" spans="1:43" x14ac:dyDescent="0.25">
      <c r="A33" s="44">
        <v>6</v>
      </c>
      <c r="B33" s="46">
        <v>0.247</v>
      </c>
      <c r="C33" s="46">
        <v>0.254</v>
      </c>
      <c r="D33" s="46">
        <v>0.26</v>
      </c>
      <c r="E33" s="46">
        <v>0.26700000000000002</v>
      </c>
      <c r="F33" s="46">
        <v>0.27400000000000002</v>
      </c>
      <c r="G33" s="46">
        <v>0.28100000000000003</v>
      </c>
      <c r="H33" s="46">
        <v>0.28899999999999998</v>
      </c>
      <c r="I33" s="46">
        <v>0.29699999999999999</v>
      </c>
      <c r="J33" s="46">
        <v>0.30499999999999999</v>
      </c>
      <c r="K33" s="46">
        <v>0.313</v>
      </c>
      <c r="L33" s="46">
        <v>0.32200000000000001</v>
      </c>
      <c r="M33" s="46">
        <v>0.33100000000000002</v>
      </c>
      <c r="N33" s="46">
        <v>0.34100000000000003</v>
      </c>
      <c r="O33" s="46">
        <v>0.35</v>
      </c>
      <c r="P33" s="46">
        <v>0.36099999999999999</v>
      </c>
      <c r="Q33" s="46">
        <v>0.371</v>
      </c>
      <c r="R33" s="46">
        <v>0.38300000000000001</v>
      </c>
      <c r="S33" s="46">
        <v>0.39400000000000002</v>
      </c>
      <c r="T33" s="46">
        <v>0.40600000000000003</v>
      </c>
      <c r="U33" s="46">
        <v>0.41899999999999998</v>
      </c>
      <c r="V33" s="46">
        <v>0.432</v>
      </c>
      <c r="W33" s="46">
        <v>0.44600000000000001</v>
      </c>
      <c r="X33" s="46">
        <v>0.46100000000000002</v>
      </c>
      <c r="Y33" s="46">
        <v>0.47599999999999998</v>
      </c>
      <c r="Z33" s="46">
        <v>0.49199999999999999</v>
      </c>
      <c r="AA33" s="46">
        <v>0.50900000000000001</v>
      </c>
      <c r="AB33" s="46">
        <v>0.52700000000000002</v>
      </c>
      <c r="AC33" s="46">
        <v>0.54600000000000004</v>
      </c>
      <c r="AD33" s="46">
        <v>0.56599999999999995</v>
      </c>
      <c r="AE33" s="46">
        <v>0.58699999999999997</v>
      </c>
      <c r="AF33" s="46">
        <v>0.60899999999999999</v>
      </c>
      <c r="AG33" s="46">
        <v>0.63300000000000001</v>
      </c>
      <c r="AH33" s="46">
        <v>0.65800000000000003</v>
      </c>
      <c r="AI33" s="46">
        <v>0.68500000000000005</v>
      </c>
      <c r="AJ33" s="46">
        <v>0.71299999999999997</v>
      </c>
      <c r="AK33" s="46">
        <v>0.74299999999999999</v>
      </c>
      <c r="AL33" s="46">
        <v>0.77500000000000002</v>
      </c>
      <c r="AM33" s="46">
        <v>0.81</v>
      </c>
      <c r="AN33" s="46">
        <v>0.84699999999999998</v>
      </c>
      <c r="AO33" s="46">
        <v>0.88700000000000001</v>
      </c>
      <c r="AP33" s="46">
        <v>0.93</v>
      </c>
      <c r="AQ33" s="46">
        <v>0.97599999999999998</v>
      </c>
    </row>
    <row r="34" spans="1:43" x14ac:dyDescent="0.25">
      <c r="A34" s="44">
        <v>7</v>
      </c>
      <c r="B34" s="46">
        <v>0.248</v>
      </c>
      <c r="C34" s="46">
        <v>0.254</v>
      </c>
      <c r="D34" s="46">
        <v>0.26100000000000001</v>
      </c>
      <c r="E34" s="46">
        <v>0.26800000000000002</v>
      </c>
      <c r="F34" s="46">
        <v>0.27500000000000002</v>
      </c>
      <c r="G34" s="46">
        <v>0.28199999999999997</v>
      </c>
      <c r="H34" s="46">
        <v>0.28999999999999998</v>
      </c>
      <c r="I34" s="46">
        <v>0.29699999999999999</v>
      </c>
      <c r="J34" s="46">
        <v>0.30599999999999999</v>
      </c>
      <c r="K34" s="46">
        <v>0.314</v>
      </c>
      <c r="L34" s="46">
        <v>0.32300000000000001</v>
      </c>
      <c r="M34" s="46">
        <v>0.33200000000000002</v>
      </c>
      <c r="N34" s="46">
        <v>0.34100000000000003</v>
      </c>
      <c r="O34" s="46">
        <v>0.35099999999999998</v>
      </c>
      <c r="P34" s="46">
        <v>0.36199999999999999</v>
      </c>
      <c r="Q34" s="46">
        <v>0.372</v>
      </c>
      <c r="R34" s="46">
        <v>0.38300000000000001</v>
      </c>
      <c r="S34" s="46">
        <v>0.39500000000000002</v>
      </c>
      <c r="T34" s="46">
        <v>0.40699999999999997</v>
      </c>
      <c r="U34" s="46">
        <v>0.42</v>
      </c>
      <c r="V34" s="46">
        <v>0.434</v>
      </c>
      <c r="W34" s="46">
        <v>0.44800000000000001</v>
      </c>
      <c r="X34" s="46">
        <v>0.46200000000000002</v>
      </c>
      <c r="Y34" s="46">
        <v>0.47799999999999998</v>
      </c>
      <c r="Z34" s="46">
        <v>0.49399999999999999</v>
      </c>
      <c r="AA34" s="46">
        <v>0.51100000000000001</v>
      </c>
      <c r="AB34" s="46">
        <v>0.52900000000000003</v>
      </c>
      <c r="AC34" s="46">
        <v>0.54800000000000004</v>
      </c>
      <c r="AD34" s="46">
        <v>0.56799999999999995</v>
      </c>
      <c r="AE34" s="46">
        <v>0.58899999999999997</v>
      </c>
      <c r="AF34" s="46">
        <v>0.61099999999999999</v>
      </c>
      <c r="AG34" s="46">
        <v>0.63500000000000001</v>
      </c>
      <c r="AH34" s="46">
        <v>0.66</v>
      </c>
      <c r="AI34" s="46">
        <v>0.68700000000000006</v>
      </c>
      <c r="AJ34" s="46">
        <v>0.71499999999999997</v>
      </c>
      <c r="AK34" s="46">
        <v>0.746</v>
      </c>
      <c r="AL34" s="46">
        <v>0.77800000000000002</v>
      </c>
      <c r="AM34" s="46">
        <v>0.81299999999999994</v>
      </c>
      <c r="AN34" s="46">
        <v>0.85</v>
      </c>
      <c r="AO34" s="46">
        <v>0.89</v>
      </c>
      <c r="AP34" s="46">
        <v>0.93300000000000005</v>
      </c>
      <c r="AQ34" s="46">
        <v>0.98</v>
      </c>
    </row>
    <row r="35" spans="1:43" x14ac:dyDescent="0.25">
      <c r="A35" s="44">
        <v>8</v>
      </c>
      <c r="B35" s="46">
        <v>0.248</v>
      </c>
      <c r="C35" s="46">
        <v>0.255</v>
      </c>
      <c r="D35" s="46">
        <v>0.26100000000000001</v>
      </c>
      <c r="E35" s="46">
        <v>0.26800000000000002</v>
      </c>
      <c r="F35" s="46">
        <v>0.27500000000000002</v>
      </c>
      <c r="G35" s="46">
        <v>0.28299999999999997</v>
      </c>
      <c r="H35" s="46">
        <v>0.28999999999999998</v>
      </c>
      <c r="I35" s="46">
        <v>0.29799999999999999</v>
      </c>
      <c r="J35" s="46">
        <v>0.30599999999999999</v>
      </c>
      <c r="K35" s="46">
        <v>0.315</v>
      </c>
      <c r="L35" s="46">
        <v>0.32300000000000001</v>
      </c>
      <c r="M35" s="46">
        <v>0.33300000000000002</v>
      </c>
      <c r="N35" s="46">
        <v>0.34200000000000003</v>
      </c>
      <c r="O35" s="46">
        <v>0.35199999999999998</v>
      </c>
      <c r="P35" s="46">
        <v>0.36199999999999999</v>
      </c>
      <c r="Q35" s="46">
        <v>0.373</v>
      </c>
      <c r="R35" s="46">
        <v>0.38400000000000001</v>
      </c>
      <c r="S35" s="46">
        <v>0.39600000000000002</v>
      </c>
      <c r="T35" s="46">
        <v>0.40799999999999997</v>
      </c>
      <c r="U35" s="46">
        <v>0.42099999999999999</v>
      </c>
      <c r="V35" s="46">
        <v>0.435</v>
      </c>
      <c r="W35" s="46">
        <v>0.44900000000000001</v>
      </c>
      <c r="X35" s="46">
        <v>0.46300000000000002</v>
      </c>
      <c r="Y35" s="46">
        <v>0.47899999999999998</v>
      </c>
      <c r="Z35" s="46">
        <v>0.495</v>
      </c>
      <c r="AA35" s="46">
        <v>0.51200000000000001</v>
      </c>
      <c r="AB35" s="46">
        <v>0.53</v>
      </c>
      <c r="AC35" s="46">
        <v>0.54900000000000004</v>
      </c>
      <c r="AD35" s="46">
        <v>0.56899999999999995</v>
      </c>
      <c r="AE35" s="46">
        <v>0.59099999999999997</v>
      </c>
      <c r="AF35" s="46">
        <v>0.61299999999999999</v>
      </c>
      <c r="AG35" s="46">
        <v>0.63700000000000001</v>
      </c>
      <c r="AH35" s="46">
        <v>0.66200000000000003</v>
      </c>
      <c r="AI35" s="46">
        <v>0.68899999999999995</v>
      </c>
      <c r="AJ35" s="46">
        <v>0.71799999999999997</v>
      </c>
      <c r="AK35" s="46">
        <v>0.748</v>
      </c>
      <c r="AL35" s="46">
        <v>0.78100000000000003</v>
      </c>
      <c r="AM35" s="46">
        <v>0.81599999999999995</v>
      </c>
      <c r="AN35" s="46">
        <v>0.85299999999999998</v>
      </c>
      <c r="AO35" s="46">
        <v>0.89400000000000002</v>
      </c>
      <c r="AP35" s="46">
        <v>0.93700000000000006</v>
      </c>
      <c r="AQ35" s="46">
        <v>0.98399999999999999</v>
      </c>
    </row>
    <row r="36" spans="1:43" x14ac:dyDescent="0.25">
      <c r="A36" s="44">
        <v>9</v>
      </c>
      <c r="B36" s="46">
        <v>0.249</v>
      </c>
      <c r="C36" s="46">
        <v>0.255</v>
      </c>
      <c r="D36" s="46">
        <v>0.26200000000000001</v>
      </c>
      <c r="E36" s="46">
        <v>0.26900000000000002</v>
      </c>
      <c r="F36" s="46">
        <v>0.27600000000000002</v>
      </c>
      <c r="G36" s="46">
        <v>0.28299999999999997</v>
      </c>
      <c r="H36" s="46">
        <v>0.29099999999999998</v>
      </c>
      <c r="I36" s="46">
        <v>0.29899999999999999</v>
      </c>
      <c r="J36" s="46">
        <v>0.307</v>
      </c>
      <c r="K36" s="46">
        <v>0.315</v>
      </c>
      <c r="L36" s="46">
        <v>0.32400000000000001</v>
      </c>
      <c r="M36" s="46">
        <v>0.33300000000000002</v>
      </c>
      <c r="N36" s="46">
        <v>0.34300000000000003</v>
      </c>
      <c r="O36" s="46">
        <v>0.35299999999999998</v>
      </c>
      <c r="P36" s="46">
        <v>0.36299999999999999</v>
      </c>
      <c r="Q36" s="46">
        <v>0.374</v>
      </c>
      <c r="R36" s="46">
        <v>0.38500000000000001</v>
      </c>
      <c r="S36" s="46">
        <v>0.39700000000000002</v>
      </c>
      <c r="T36" s="46">
        <v>0.40899999999999997</v>
      </c>
      <c r="U36" s="46">
        <v>0.42199999999999999</v>
      </c>
      <c r="V36" s="46">
        <v>0.436</v>
      </c>
      <c r="W36" s="46">
        <v>0.45</v>
      </c>
      <c r="X36" s="46">
        <v>0.46500000000000002</v>
      </c>
      <c r="Y36" s="46">
        <v>0.48</v>
      </c>
      <c r="Z36" s="46">
        <v>0.497</v>
      </c>
      <c r="AA36" s="46">
        <v>0.51400000000000001</v>
      </c>
      <c r="AB36" s="46">
        <v>0.53200000000000003</v>
      </c>
      <c r="AC36" s="46">
        <v>0.55100000000000005</v>
      </c>
      <c r="AD36" s="46">
        <v>0.57099999999999995</v>
      </c>
      <c r="AE36" s="46">
        <v>0.59199999999999997</v>
      </c>
      <c r="AF36" s="46">
        <v>0.61499999999999999</v>
      </c>
      <c r="AG36" s="46">
        <v>0.63900000000000001</v>
      </c>
      <c r="AH36" s="46">
        <v>0.66400000000000003</v>
      </c>
      <c r="AI36" s="46">
        <v>0.69099999999999995</v>
      </c>
      <c r="AJ36" s="46">
        <v>0.72</v>
      </c>
      <c r="AK36" s="46">
        <v>0.751</v>
      </c>
      <c r="AL36" s="46">
        <v>0.78400000000000003</v>
      </c>
      <c r="AM36" s="46">
        <v>0.81899999999999995</v>
      </c>
      <c r="AN36" s="46">
        <v>0.85699999999999998</v>
      </c>
      <c r="AO36" s="46">
        <v>0.89700000000000002</v>
      </c>
      <c r="AP36" s="46">
        <v>0.94099999999999995</v>
      </c>
      <c r="AQ36" s="46">
        <v>0.98799999999999999</v>
      </c>
    </row>
    <row r="37" spans="1:43" x14ac:dyDescent="0.25">
      <c r="A37" s="44">
        <v>10</v>
      </c>
      <c r="B37" s="46">
        <v>0.249</v>
      </c>
      <c r="C37" s="46">
        <v>0.25600000000000001</v>
      </c>
      <c r="D37" s="46">
        <v>0.26200000000000001</v>
      </c>
      <c r="E37" s="46">
        <v>0.26900000000000002</v>
      </c>
      <c r="F37" s="46">
        <v>0.27600000000000002</v>
      </c>
      <c r="G37" s="46">
        <v>0.28399999999999997</v>
      </c>
      <c r="H37" s="46">
        <v>0.29099999999999998</v>
      </c>
      <c r="I37" s="46">
        <v>0.29899999999999999</v>
      </c>
      <c r="J37" s="46">
        <v>0.308</v>
      </c>
      <c r="K37" s="46">
        <v>0.316</v>
      </c>
      <c r="L37" s="46">
        <v>0.32500000000000001</v>
      </c>
      <c r="M37" s="46">
        <v>0.33400000000000002</v>
      </c>
      <c r="N37" s="46">
        <v>0.34399999999999997</v>
      </c>
      <c r="O37" s="46">
        <v>0.35399999999999998</v>
      </c>
      <c r="P37" s="46">
        <v>0.36399999999999999</v>
      </c>
      <c r="Q37" s="46">
        <v>0.375</v>
      </c>
      <c r="R37" s="46">
        <v>0.38600000000000001</v>
      </c>
      <c r="S37" s="46">
        <v>0.39800000000000002</v>
      </c>
      <c r="T37" s="46">
        <v>0.41</v>
      </c>
      <c r="U37" s="46">
        <v>0.42299999999999999</v>
      </c>
      <c r="V37" s="46">
        <v>0.437</v>
      </c>
      <c r="W37" s="46">
        <v>0.45100000000000001</v>
      </c>
      <c r="X37" s="46">
        <v>0.46600000000000003</v>
      </c>
      <c r="Y37" s="46">
        <v>0.48199999999999998</v>
      </c>
      <c r="Z37" s="46">
        <v>0.498</v>
      </c>
      <c r="AA37" s="46">
        <v>0.51500000000000001</v>
      </c>
      <c r="AB37" s="46">
        <v>0.53300000000000003</v>
      </c>
      <c r="AC37" s="46">
        <v>0.55300000000000005</v>
      </c>
      <c r="AD37" s="46">
        <v>0.57299999999999995</v>
      </c>
      <c r="AE37" s="46">
        <v>0.59399999999999997</v>
      </c>
      <c r="AF37" s="46">
        <v>0.61699999999999999</v>
      </c>
      <c r="AG37" s="46">
        <v>0.64100000000000001</v>
      </c>
      <c r="AH37" s="46">
        <v>0.66700000000000004</v>
      </c>
      <c r="AI37" s="46">
        <v>0.69399999999999995</v>
      </c>
      <c r="AJ37" s="46">
        <v>0.72299999999999998</v>
      </c>
      <c r="AK37" s="46">
        <v>0.753</v>
      </c>
      <c r="AL37" s="46">
        <v>0.78600000000000003</v>
      </c>
      <c r="AM37" s="46">
        <v>0.82199999999999995</v>
      </c>
      <c r="AN37" s="46">
        <v>0.86</v>
      </c>
      <c r="AO37" s="46">
        <v>0.90100000000000002</v>
      </c>
      <c r="AP37" s="46">
        <v>0.94499999999999995</v>
      </c>
      <c r="AQ37" s="46">
        <v>0.99199999999999999</v>
      </c>
    </row>
    <row r="38" spans="1:43" x14ac:dyDescent="0.25">
      <c r="A38" s="44">
        <v>11</v>
      </c>
      <c r="B38" s="46">
        <v>0.25</v>
      </c>
      <c r="C38" s="46">
        <v>0.25600000000000001</v>
      </c>
      <c r="D38" s="46">
        <v>0.26300000000000001</v>
      </c>
      <c r="E38" s="46">
        <v>0.27</v>
      </c>
      <c r="F38" s="46">
        <v>0.27700000000000002</v>
      </c>
      <c r="G38" s="46">
        <v>0.28399999999999997</v>
      </c>
      <c r="H38" s="46">
        <v>0.29199999999999998</v>
      </c>
      <c r="I38" s="46">
        <v>0.3</v>
      </c>
      <c r="J38" s="46">
        <v>0.308</v>
      </c>
      <c r="K38" s="46">
        <v>0.317</v>
      </c>
      <c r="L38" s="46">
        <v>0.32600000000000001</v>
      </c>
      <c r="M38" s="46">
        <v>0.33500000000000002</v>
      </c>
      <c r="N38" s="46">
        <v>0.34499999999999997</v>
      </c>
      <c r="O38" s="46">
        <v>0.35499999999999998</v>
      </c>
      <c r="P38" s="46">
        <v>0.36499999999999999</v>
      </c>
      <c r="Q38" s="46">
        <v>0.376</v>
      </c>
      <c r="R38" s="46">
        <v>0.38700000000000001</v>
      </c>
      <c r="S38" s="46">
        <v>0.39900000000000002</v>
      </c>
      <c r="T38" s="46">
        <v>0.41199999999999998</v>
      </c>
      <c r="U38" s="46">
        <v>0.42399999999999999</v>
      </c>
      <c r="V38" s="46">
        <v>0.438</v>
      </c>
      <c r="W38" s="46">
        <v>0.45200000000000001</v>
      </c>
      <c r="X38" s="46">
        <v>0.46700000000000003</v>
      </c>
      <c r="Y38" s="46">
        <v>0.48299999999999998</v>
      </c>
      <c r="Z38" s="46">
        <v>0.499</v>
      </c>
      <c r="AA38" s="46">
        <v>0.51700000000000002</v>
      </c>
      <c r="AB38" s="46">
        <v>0.53500000000000003</v>
      </c>
      <c r="AC38" s="46">
        <v>0.55400000000000005</v>
      </c>
      <c r="AD38" s="46">
        <v>0.57499999999999996</v>
      </c>
      <c r="AE38" s="46">
        <v>0.59599999999999997</v>
      </c>
      <c r="AF38" s="46">
        <v>0.61899999999999999</v>
      </c>
      <c r="AG38" s="46">
        <v>0.64300000000000002</v>
      </c>
      <c r="AH38" s="46">
        <v>0.66900000000000004</v>
      </c>
      <c r="AI38" s="46">
        <v>0.69599999999999995</v>
      </c>
      <c r="AJ38" s="46">
        <v>0.72499999999999998</v>
      </c>
      <c r="AK38" s="46">
        <v>0.75600000000000001</v>
      </c>
      <c r="AL38" s="46">
        <v>0.78900000000000003</v>
      </c>
      <c r="AM38" s="46">
        <v>0.82499999999999996</v>
      </c>
      <c r="AN38" s="46">
        <v>0.86299999999999999</v>
      </c>
      <c r="AO38" s="46">
        <v>0.90400000000000003</v>
      </c>
      <c r="AP38" s="46">
        <v>0.94799999999999995</v>
      </c>
      <c r="AQ38" s="46">
        <v>0.996</v>
      </c>
    </row>
  </sheetData>
  <sheetProtection algorithmName="SHA-512" hashValue="Sb8+gbjhEsKFmPqLtpsc2Fgjz2tf9kseVM3tNlKjSd7Q0FwWb9kHz2Cn3Bso4l4598D5veBpXOfDP+kAxmALOw==" saltValue="PgYczTrbNg5aqrUVjimy0w==" spinCount="100000" sheet="1" objects="1" scenarios="1"/>
  <conditionalFormatting sqref="A6:A21">
    <cfRule type="expression" dxfId="391" priority="9" stopIfTrue="1">
      <formula>MOD(ROW(),2)=0</formula>
    </cfRule>
    <cfRule type="expression" dxfId="390" priority="10" stopIfTrue="1">
      <formula>MOD(ROW(),2)&lt;&gt;0</formula>
    </cfRule>
  </conditionalFormatting>
  <conditionalFormatting sqref="A26:A38">
    <cfRule type="expression" dxfId="389" priority="13" stopIfTrue="1">
      <formula>MOD(ROW(),2)=0</formula>
    </cfRule>
    <cfRule type="expression" dxfId="388" priority="14" stopIfTrue="1">
      <formula>MOD(ROW(),2)&lt;&gt;0</formula>
    </cfRule>
  </conditionalFormatting>
  <conditionalFormatting sqref="B6:AQ21">
    <cfRule type="expression" dxfId="387" priority="11" stopIfTrue="1">
      <formula>MOD(ROW(),2)=0</formula>
    </cfRule>
    <cfRule type="expression" dxfId="386" priority="12" stopIfTrue="1">
      <formula>MOD(ROW(),2)&lt;&gt;0</formula>
    </cfRule>
  </conditionalFormatting>
  <conditionalFormatting sqref="B26:AQ38">
    <cfRule type="expression" dxfId="385" priority="15" stopIfTrue="1">
      <formula>MOD(ROW(),2)=0</formula>
    </cfRule>
    <cfRule type="expression" dxfId="384" priority="16"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60A6-3714-4AD2-9570-C1B8FBEAB034}">
  <sheetPr codeName="Sheet45"/>
  <dimension ref="A1:K38"/>
  <sheetViews>
    <sheetView showGridLines="0" workbookViewId="0">
      <selection activeCell="A6" sqref="A6"/>
    </sheetView>
  </sheetViews>
  <sheetFormatPr defaultRowHeight="12.5" x14ac:dyDescent="0.25"/>
  <cols>
    <col min="1" max="1" width="31.81640625" customWidth="1"/>
    <col min="2" max="11" width="22.8164062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Pension Debit - x-321</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211</v>
      </c>
      <c r="C9" s="48"/>
      <c r="D9" s="48"/>
      <c r="E9" s="48"/>
      <c r="F9" s="48"/>
      <c r="G9" s="48"/>
      <c r="H9" s="48"/>
      <c r="I9" s="48"/>
      <c r="J9" s="48"/>
      <c r="K9" s="48"/>
    </row>
    <row r="10" spans="1:11" x14ac:dyDescent="0.25">
      <c r="A10" s="41" t="s">
        <v>6</v>
      </c>
      <c r="B10" s="48" t="s">
        <v>223</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224</v>
      </c>
      <c r="C12" s="48"/>
      <c r="D12" s="48"/>
      <c r="E12" s="48"/>
      <c r="F12" s="48"/>
      <c r="G12" s="48"/>
      <c r="H12" s="48"/>
      <c r="I12" s="48"/>
      <c r="J12" s="48"/>
      <c r="K12" s="48"/>
    </row>
    <row r="13" spans="1:11" x14ac:dyDescent="0.25">
      <c r="A13" s="41" t="s">
        <v>381</v>
      </c>
      <c r="B13" s="48" t="s">
        <v>141</v>
      </c>
      <c r="C13" s="48"/>
      <c r="D13" s="48"/>
      <c r="E13" s="48"/>
      <c r="F13" s="48"/>
      <c r="G13" s="48"/>
      <c r="H13" s="48"/>
      <c r="I13" s="48"/>
      <c r="J13" s="48"/>
      <c r="K13" s="48"/>
    </row>
    <row r="14" spans="1:11" x14ac:dyDescent="0.25">
      <c r="A14" s="41" t="s">
        <v>129</v>
      </c>
      <c r="B14" s="48">
        <v>321</v>
      </c>
      <c r="C14" s="48"/>
      <c r="D14" s="48"/>
      <c r="E14" s="48"/>
      <c r="F14" s="48"/>
      <c r="G14" s="48"/>
      <c r="H14" s="48"/>
      <c r="I14" s="48"/>
      <c r="J14" s="48"/>
      <c r="K14" s="48"/>
    </row>
    <row r="15" spans="1:11" x14ac:dyDescent="0.25">
      <c r="A15" s="41" t="s">
        <v>382</v>
      </c>
      <c r="B15" s="48" t="s">
        <v>225</v>
      </c>
      <c r="C15" s="48"/>
      <c r="D15" s="48"/>
      <c r="E15" s="48"/>
      <c r="F15" s="48"/>
      <c r="G15" s="48"/>
      <c r="H15" s="48"/>
      <c r="I15" s="48"/>
      <c r="J15" s="48"/>
      <c r="K15" s="48"/>
    </row>
    <row r="16" spans="1:11" x14ac:dyDescent="0.25">
      <c r="A16" s="41" t="s">
        <v>131</v>
      </c>
      <c r="B16" s="48" t="s">
        <v>216</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55</v>
      </c>
      <c r="C26" s="57">
        <v>56</v>
      </c>
      <c r="D26" s="57">
        <v>57</v>
      </c>
      <c r="E26" s="57">
        <v>58</v>
      </c>
      <c r="F26" s="57">
        <v>59</v>
      </c>
      <c r="G26" s="57">
        <v>60</v>
      </c>
      <c r="H26" s="57">
        <v>61</v>
      </c>
      <c r="I26" s="57">
        <v>62</v>
      </c>
      <c r="J26" s="57">
        <v>63</v>
      </c>
      <c r="K26" s="57">
        <v>64</v>
      </c>
    </row>
    <row r="27" spans="1:11" x14ac:dyDescent="0.25">
      <c r="A27" s="44">
        <v>0</v>
      </c>
      <c r="B27" s="46">
        <v>0.60899999999999999</v>
      </c>
      <c r="C27" s="46">
        <v>0.63600000000000001</v>
      </c>
      <c r="D27" s="46">
        <v>0.66500000000000004</v>
      </c>
      <c r="E27" s="46">
        <v>0.69599999999999995</v>
      </c>
      <c r="F27" s="46">
        <v>0.73</v>
      </c>
      <c r="G27" s="46">
        <v>0.76600000000000001</v>
      </c>
      <c r="H27" s="46">
        <v>0.80500000000000005</v>
      </c>
      <c r="I27" s="46">
        <v>0.84799999999999998</v>
      </c>
      <c r="J27" s="46">
        <v>0.89400000000000002</v>
      </c>
      <c r="K27" s="46">
        <v>0.94499999999999995</v>
      </c>
    </row>
    <row r="28" spans="1:11" x14ac:dyDescent="0.25">
      <c r="A28" s="44">
        <v>1</v>
      </c>
      <c r="B28" s="46">
        <v>0.61099999999999999</v>
      </c>
      <c r="C28" s="46">
        <v>0.63800000000000001</v>
      </c>
      <c r="D28" s="46">
        <v>0.66700000000000004</v>
      </c>
      <c r="E28" s="46">
        <v>0.69899999999999995</v>
      </c>
      <c r="F28" s="46">
        <v>0.73299999999999998</v>
      </c>
      <c r="G28" s="46">
        <v>0.76900000000000002</v>
      </c>
      <c r="H28" s="46">
        <v>0.80900000000000005</v>
      </c>
      <c r="I28" s="46">
        <v>0.85199999999999998</v>
      </c>
      <c r="J28" s="46">
        <v>0.89800000000000002</v>
      </c>
      <c r="K28" s="46">
        <v>0.94899999999999995</v>
      </c>
    </row>
    <row r="29" spans="1:11" x14ac:dyDescent="0.25">
      <c r="A29" s="44">
        <v>2</v>
      </c>
      <c r="B29" s="46">
        <v>0.61299999999999999</v>
      </c>
      <c r="C29" s="46">
        <v>0.64100000000000001</v>
      </c>
      <c r="D29" s="46">
        <v>0.67</v>
      </c>
      <c r="E29" s="46">
        <v>0.70199999999999996</v>
      </c>
      <c r="F29" s="46">
        <v>0.73599999999999999</v>
      </c>
      <c r="G29" s="46">
        <v>0.77200000000000002</v>
      </c>
      <c r="H29" s="46">
        <v>0.81200000000000006</v>
      </c>
      <c r="I29" s="46">
        <v>0.85599999999999998</v>
      </c>
      <c r="J29" s="46">
        <v>0.90300000000000002</v>
      </c>
      <c r="K29" s="46">
        <v>0.95399999999999996</v>
      </c>
    </row>
    <row r="30" spans="1:11" x14ac:dyDescent="0.25">
      <c r="A30" s="44">
        <v>3</v>
      </c>
      <c r="B30" s="46">
        <v>0.61499999999999999</v>
      </c>
      <c r="C30" s="46">
        <v>0.64300000000000002</v>
      </c>
      <c r="D30" s="46">
        <v>0.67300000000000004</v>
      </c>
      <c r="E30" s="46">
        <v>0.70399999999999996</v>
      </c>
      <c r="F30" s="46">
        <v>0.73899999999999999</v>
      </c>
      <c r="G30" s="46">
        <v>0.77600000000000002</v>
      </c>
      <c r="H30" s="46">
        <v>0.81599999999999995</v>
      </c>
      <c r="I30" s="46">
        <v>0.85899999999999999</v>
      </c>
      <c r="J30" s="46">
        <v>0.90700000000000003</v>
      </c>
      <c r="K30" s="46">
        <v>0.95899999999999996</v>
      </c>
    </row>
    <row r="31" spans="1:11" x14ac:dyDescent="0.25">
      <c r="A31" s="44">
        <v>4</v>
      </c>
      <c r="B31" s="46">
        <v>0.61799999999999999</v>
      </c>
      <c r="C31" s="46">
        <v>0.64500000000000002</v>
      </c>
      <c r="D31" s="46">
        <v>0.67500000000000004</v>
      </c>
      <c r="E31" s="46">
        <v>0.70699999999999996</v>
      </c>
      <c r="F31" s="46">
        <v>0.74199999999999999</v>
      </c>
      <c r="G31" s="46">
        <v>0.77900000000000003</v>
      </c>
      <c r="H31" s="46">
        <v>0.81899999999999995</v>
      </c>
      <c r="I31" s="46">
        <v>0.86299999999999999</v>
      </c>
      <c r="J31" s="46">
        <v>0.91100000000000003</v>
      </c>
      <c r="K31" s="46">
        <v>0.96299999999999997</v>
      </c>
    </row>
    <row r="32" spans="1:11" x14ac:dyDescent="0.25">
      <c r="A32" s="44">
        <v>5</v>
      </c>
      <c r="B32" s="46">
        <v>0.62</v>
      </c>
      <c r="C32" s="46">
        <v>0.64800000000000002</v>
      </c>
      <c r="D32" s="46">
        <v>0.67800000000000005</v>
      </c>
      <c r="E32" s="46">
        <v>0.71</v>
      </c>
      <c r="F32" s="46">
        <v>0.745</v>
      </c>
      <c r="G32" s="46">
        <v>0.78200000000000003</v>
      </c>
      <c r="H32" s="46">
        <v>0.82299999999999995</v>
      </c>
      <c r="I32" s="46">
        <v>0.86699999999999999</v>
      </c>
      <c r="J32" s="46">
        <v>0.91500000000000004</v>
      </c>
      <c r="K32" s="46">
        <v>0.96799999999999997</v>
      </c>
    </row>
    <row r="33" spans="1:11" x14ac:dyDescent="0.25">
      <c r="A33" s="44">
        <v>6</v>
      </c>
      <c r="B33" s="46">
        <v>0.622</v>
      </c>
      <c r="C33" s="46">
        <v>0.65</v>
      </c>
      <c r="D33" s="46">
        <v>0.68</v>
      </c>
      <c r="E33" s="46">
        <v>0.71299999999999997</v>
      </c>
      <c r="F33" s="46">
        <v>0.748</v>
      </c>
      <c r="G33" s="46">
        <v>0.78600000000000003</v>
      </c>
      <c r="H33" s="46">
        <v>0.82699999999999996</v>
      </c>
      <c r="I33" s="46">
        <v>0.871</v>
      </c>
      <c r="J33" s="46">
        <v>0.91900000000000004</v>
      </c>
      <c r="K33" s="46">
        <v>0.97199999999999998</v>
      </c>
    </row>
    <row r="34" spans="1:11" x14ac:dyDescent="0.25">
      <c r="A34" s="44">
        <v>7</v>
      </c>
      <c r="B34" s="46">
        <v>0.624</v>
      </c>
      <c r="C34" s="46">
        <v>0.65300000000000002</v>
      </c>
      <c r="D34" s="46">
        <v>0.68300000000000005</v>
      </c>
      <c r="E34" s="46">
        <v>0.71599999999999997</v>
      </c>
      <c r="F34" s="46">
        <v>0.751</v>
      </c>
      <c r="G34" s="46">
        <v>0.78900000000000003</v>
      </c>
      <c r="H34" s="46">
        <v>0.83</v>
      </c>
      <c r="I34" s="46">
        <v>0.875</v>
      </c>
      <c r="J34" s="46">
        <v>0.92400000000000004</v>
      </c>
      <c r="K34" s="46">
        <v>0.97699999999999998</v>
      </c>
    </row>
    <row r="35" spans="1:11" x14ac:dyDescent="0.25">
      <c r="A35" s="44">
        <v>8</v>
      </c>
      <c r="B35" s="46">
        <v>0.627</v>
      </c>
      <c r="C35" s="46">
        <v>0.65500000000000003</v>
      </c>
      <c r="D35" s="46">
        <v>0.68600000000000005</v>
      </c>
      <c r="E35" s="46">
        <v>0.71799999999999997</v>
      </c>
      <c r="F35" s="46">
        <v>0.754</v>
      </c>
      <c r="G35" s="46">
        <v>0.79200000000000004</v>
      </c>
      <c r="H35" s="46">
        <v>0.83399999999999996</v>
      </c>
      <c r="I35" s="46">
        <v>0.879</v>
      </c>
      <c r="J35" s="46">
        <v>0.92800000000000005</v>
      </c>
      <c r="K35" s="46">
        <v>0.98199999999999998</v>
      </c>
    </row>
    <row r="36" spans="1:11" x14ac:dyDescent="0.25">
      <c r="A36" s="44">
        <v>9</v>
      </c>
      <c r="B36" s="46">
        <v>0.629</v>
      </c>
      <c r="C36" s="46">
        <v>0.65700000000000003</v>
      </c>
      <c r="D36" s="46">
        <v>0.68799999999999994</v>
      </c>
      <c r="E36" s="46">
        <v>0.72099999999999997</v>
      </c>
      <c r="F36" s="46">
        <v>0.75700000000000001</v>
      </c>
      <c r="G36" s="46">
        <v>0.79500000000000004</v>
      </c>
      <c r="H36" s="46">
        <v>0.83699999999999997</v>
      </c>
      <c r="I36" s="46">
        <v>0.88300000000000001</v>
      </c>
      <c r="J36" s="46">
        <v>0.93200000000000005</v>
      </c>
      <c r="K36" s="46">
        <v>0.98599999999999999</v>
      </c>
    </row>
    <row r="37" spans="1:11" x14ac:dyDescent="0.25">
      <c r="A37" s="44">
        <v>10</v>
      </c>
      <c r="B37" s="46">
        <v>0.63100000000000001</v>
      </c>
      <c r="C37" s="46">
        <v>0.66</v>
      </c>
      <c r="D37" s="46">
        <v>0.69099999999999995</v>
      </c>
      <c r="E37" s="46">
        <v>0.72399999999999998</v>
      </c>
      <c r="F37" s="46">
        <v>0.76</v>
      </c>
      <c r="G37" s="46">
        <v>0.79900000000000004</v>
      </c>
      <c r="H37" s="46">
        <v>0.84099999999999997</v>
      </c>
      <c r="I37" s="46">
        <v>0.88600000000000001</v>
      </c>
      <c r="J37" s="46">
        <v>0.93600000000000005</v>
      </c>
      <c r="K37" s="46">
        <v>0.99099999999999999</v>
      </c>
    </row>
    <row r="38" spans="1:11" x14ac:dyDescent="0.25">
      <c r="A38" s="44">
        <v>11</v>
      </c>
      <c r="B38" s="46">
        <v>0.63300000000000001</v>
      </c>
      <c r="C38" s="46">
        <v>0.66200000000000003</v>
      </c>
      <c r="D38" s="46">
        <v>0.69299999999999995</v>
      </c>
      <c r="E38" s="46">
        <v>0.72699999999999998</v>
      </c>
      <c r="F38" s="46">
        <v>0.76300000000000001</v>
      </c>
      <c r="G38" s="46">
        <v>0.80200000000000005</v>
      </c>
      <c r="H38" s="46">
        <v>0.84399999999999997</v>
      </c>
      <c r="I38" s="46">
        <v>0.89</v>
      </c>
      <c r="J38" s="46">
        <v>0.94099999999999995</v>
      </c>
      <c r="K38" s="46">
        <v>0.995</v>
      </c>
    </row>
  </sheetData>
  <sheetProtection algorithmName="SHA-512" hashValue="ea09okxNeajYbwu8lhMMhoV8KBrrZdVWuTrVguctVdOp/oWbAmYHjVAcngTZwiucz7/aLJjE8CUO86jlFRTBhw==" saltValue="pHai72GKBNI4E/u5zaf+Mg==" spinCount="100000" sheet="1" objects="1" scenarios="1"/>
  <conditionalFormatting sqref="A6:A21">
    <cfRule type="expression" dxfId="383" priority="9" stopIfTrue="1">
      <formula>MOD(ROW(),2)=0</formula>
    </cfRule>
    <cfRule type="expression" dxfId="382" priority="10" stopIfTrue="1">
      <formula>MOD(ROW(),2)&lt;&gt;0</formula>
    </cfRule>
  </conditionalFormatting>
  <conditionalFormatting sqref="A26:A38">
    <cfRule type="expression" dxfId="381" priority="13" stopIfTrue="1">
      <formula>MOD(ROW(),2)=0</formula>
    </cfRule>
    <cfRule type="expression" dxfId="380" priority="14" stopIfTrue="1">
      <formula>MOD(ROW(),2)&lt;&gt;0</formula>
    </cfRule>
  </conditionalFormatting>
  <conditionalFormatting sqref="B6:K21">
    <cfRule type="expression" dxfId="379" priority="11" stopIfTrue="1">
      <formula>MOD(ROW(),2)=0</formula>
    </cfRule>
    <cfRule type="expression" dxfId="378" priority="12" stopIfTrue="1">
      <formula>MOD(ROW(),2)&lt;&gt;0</formula>
    </cfRule>
  </conditionalFormatting>
  <conditionalFormatting sqref="B26:K38">
    <cfRule type="expression" dxfId="377" priority="15" stopIfTrue="1">
      <formula>MOD(ROW(),2)=0</formula>
    </cfRule>
    <cfRule type="expression" dxfId="376" priority="16"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6CD7-9681-43E9-B070-197E69CB45C0}">
  <sheetPr codeName="Sheet46"/>
  <dimension ref="A1:F38"/>
  <sheetViews>
    <sheetView showGridLines="0" workbookViewId="0">
      <selection activeCell="A6" sqref="A6"/>
    </sheetView>
  </sheetViews>
  <sheetFormatPr defaultRowHeight="12.5" x14ac:dyDescent="0.25"/>
  <cols>
    <col min="1" max="1" width="31.81640625" customWidth="1"/>
    <col min="2" max="6" width="22.81640625" customWidth="1"/>
  </cols>
  <sheetData>
    <row r="1" spans="1:6" s="1" customFormat="1" ht="20" x14ac:dyDescent="0.4">
      <c r="A1" s="2" t="s">
        <v>0</v>
      </c>
    </row>
    <row r="2" spans="1:6" s="1" customFormat="1" ht="15.5" x14ac:dyDescent="0.35">
      <c r="A2" s="30" t="s">
        <v>1</v>
      </c>
      <c r="B2" s="3" t="str">
        <f>wb_title</f>
        <v>Fire_E - Consolidated Factor Spreadsheet</v>
      </c>
    </row>
    <row r="3" spans="1:6" s="1" customFormat="1" ht="15.5" x14ac:dyDescent="0.35">
      <c r="A3" s="30" t="s">
        <v>2</v>
      </c>
      <c r="B3" s="3" t="str">
        <f>TABLE_FACTOR_TYPE_1 &amp; " - x-" &amp; TABLE_SERIES_NUMBER_1</f>
        <v>Pension Debit - x-322</v>
      </c>
    </row>
    <row r="6" spans="1:6" x14ac:dyDescent="0.25">
      <c r="A6" s="41" t="s">
        <v>378</v>
      </c>
      <c r="B6" s="48" t="s">
        <v>379</v>
      </c>
      <c r="C6" s="48"/>
      <c r="D6" s="48"/>
      <c r="E6" s="48"/>
      <c r="F6" s="48"/>
    </row>
    <row r="7" spans="1:6" x14ac:dyDescent="0.25">
      <c r="A7" s="41" t="s">
        <v>380</v>
      </c>
      <c r="B7" s="48" t="s">
        <v>31</v>
      </c>
      <c r="C7" s="48"/>
      <c r="D7" s="48"/>
      <c r="E7" s="48"/>
      <c r="F7" s="48"/>
    </row>
    <row r="8" spans="1:6" x14ac:dyDescent="0.25">
      <c r="A8" s="41" t="s">
        <v>124</v>
      </c>
      <c r="B8" s="48">
        <v>2006</v>
      </c>
      <c r="C8" s="48"/>
      <c r="D8" s="48"/>
      <c r="E8" s="48"/>
      <c r="F8" s="48"/>
    </row>
    <row r="9" spans="1:6" x14ac:dyDescent="0.25">
      <c r="A9" s="41" t="s">
        <v>125</v>
      </c>
      <c r="B9" s="48" t="s">
        <v>211</v>
      </c>
      <c r="C9" s="48"/>
      <c r="D9" s="48"/>
      <c r="E9" s="48"/>
      <c r="F9" s="48"/>
    </row>
    <row r="10" spans="1:6" x14ac:dyDescent="0.25">
      <c r="A10" s="41" t="s">
        <v>6</v>
      </c>
      <c r="B10" s="48" t="s">
        <v>226</v>
      </c>
      <c r="C10" s="48"/>
      <c r="D10" s="48"/>
      <c r="E10" s="48"/>
      <c r="F10" s="48"/>
    </row>
    <row r="11" spans="1:6" x14ac:dyDescent="0.25">
      <c r="A11" s="41" t="s">
        <v>126</v>
      </c>
      <c r="B11" s="48" t="s">
        <v>213</v>
      </c>
      <c r="C11" s="48"/>
      <c r="D11" s="48"/>
      <c r="E11" s="48"/>
      <c r="F11" s="48"/>
    </row>
    <row r="12" spans="1:6" x14ac:dyDescent="0.25">
      <c r="A12" s="41" t="s">
        <v>127</v>
      </c>
      <c r="B12" s="48" t="s">
        <v>224</v>
      </c>
      <c r="C12" s="48"/>
      <c r="D12" s="48"/>
      <c r="E12" s="48"/>
      <c r="F12" s="48"/>
    </row>
    <row r="13" spans="1:6" x14ac:dyDescent="0.25">
      <c r="A13" s="41" t="s">
        <v>381</v>
      </c>
      <c r="B13" s="48" t="s">
        <v>141</v>
      </c>
      <c r="C13" s="48"/>
      <c r="D13" s="48"/>
      <c r="E13" s="48"/>
      <c r="F13" s="48"/>
    </row>
    <row r="14" spans="1:6" x14ac:dyDescent="0.25">
      <c r="A14" s="41" t="s">
        <v>129</v>
      </c>
      <c r="B14" s="48">
        <v>322</v>
      </c>
      <c r="C14" s="48"/>
      <c r="D14" s="48"/>
      <c r="E14" s="48"/>
      <c r="F14" s="48"/>
    </row>
    <row r="15" spans="1:6" x14ac:dyDescent="0.25">
      <c r="A15" s="41" t="s">
        <v>382</v>
      </c>
      <c r="B15" s="48" t="s">
        <v>227</v>
      </c>
      <c r="C15" s="48"/>
      <c r="D15" s="48"/>
      <c r="E15" s="48"/>
      <c r="F15" s="48"/>
    </row>
    <row r="16" spans="1:6" x14ac:dyDescent="0.25">
      <c r="A16" s="41" t="s">
        <v>131</v>
      </c>
      <c r="B16" s="48" t="s">
        <v>228</v>
      </c>
      <c r="C16" s="48"/>
      <c r="D16" s="48"/>
      <c r="E16" s="48"/>
      <c r="F16" s="48"/>
    </row>
    <row r="17" spans="1:6" x14ac:dyDescent="0.25">
      <c r="A17" s="42" t="s">
        <v>383</v>
      </c>
      <c r="B17" s="48"/>
      <c r="C17" s="48"/>
      <c r="D17" s="48"/>
      <c r="E17" s="48"/>
      <c r="F17" s="48"/>
    </row>
    <row r="18" spans="1:6" x14ac:dyDescent="0.25">
      <c r="A18" s="41" t="s">
        <v>133</v>
      </c>
      <c r="B18" s="49">
        <v>46163</v>
      </c>
      <c r="C18" s="49"/>
      <c r="D18" s="49"/>
      <c r="E18" s="49"/>
      <c r="F18" s="49"/>
    </row>
    <row r="19" spans="1:6" x14ac:dyDescent="0.25">
      <c r="A19" s="41" t="s">
        <v>134</v>
      </c>
      <c r="B19" s="49"/>
      <c r="C19" s="49"/>
      <c r="D19" s="49"/>
      <c r="E19" s="49"/>
      <c r="F19" s="49"/>
    </row>
    <row r="20" spans="1:6" x14ac:dyDescent="0.25">
      <c r="A20" s="41" t="s">
        <v>135</v>
      </c>
      <c r="B20" s="48" t="s">
        <v>144</v>
      </c>
      <c r="C20" s="48"/>
      <c r="D20" s="48"/>
      <c r="E20" s="48"/>
      <c r="F20" s="48"/>
    </row>
    <row r="21" spans="1:6" x14ac:dyDescent="0.25">
      <c r="A21" s="41" t="s">
        <v>384</v>
      </c>
      <c r="B21" s="48" t="s">
        <v>63</v>
      </c>
      <c r="C21" s="48"/>
      <c r="D21" s="48"/>
      <c r="E21" s="48"/>
      <c r="F21" s="48"/>
    </row>
    <row r="23" spans="1:6" x14ac:dyDescent="0.25">
      <c r="A23" s="23" t="str">
        <f>HYPERLINK("#'Factor List'!A1", "Back to Factor List")</f>
        <v>Back to Factor List</v>
      </c>
      <c r="B23" s="23" t="str">
        <f>HYPERLINK("#'Assumptions'!A1", "Assumptions")</f>
        <v>Assumptions</v>
      </c>
    </row>
    <row r="26" spans="1:6" s="58" customFormat="1" ht="13" x14ac:dyDescent="0.25">
      <c r="A26" s="57" t="s">
        <v>409</v>
      </c>
      <c r="B26" s="57">
        <v>55</v>
      </c>
      <c r="C26" s="57">
        <v>56</v>
      </c>
      <c r="D26" s="57">
        <v>57</v>
      </c>
      <c r="E26" s="57">
        <v>58</v>
      </c>
      <c r="F26" s="57">
        <v>59</v>
      </c>
    </row>
    <row r="27" spans="1:6" x14ac:dyDescent="0.25">
      <c r="A27" s="44">
        <v>0</v>
      </c>
      <c r="B27" s="46">
        <v>0.79200000000000004</v>
      </c>
      <c r="C27" s="46">
        <v>0.82799999999999996</v>
      </c>
      <c r="D27" s="46">
        <v>0.86599999999999999</v>
      </c>
      <c r="E27" s="46">
        <v>0.90700000000000003</v>
      </c>
      <c r="F27" s="46">
        <v>0.95199999999999996</v>
      </c>
    </row>
    <row r="28" spans="1:6" x14ac:dyDescent="0.25">
      <c r="A28" s="44">
        <v>1</v>
      </c>
      <c r="B28" s="46">
        <v>0.79500000000000004</v>
      </c>
      <c r="C28" s="46">
        <v>0.83099999999999996</v>
      </c>
      <c r="D28" s="46">
        <v>0.87</v>
      </c>
      <c r="E28" s="46">
        <v>0.91100000000000003</v>
      </c>
      <c r="F28" s="46">
        <v>0.95599999999999996</v>
      </c>
    </row>
    <row r="29" spans="1:6" x14ac:dyDescent="0.25">
      <c r="A29" s="44">
        <v>2</v>
      </c>
      <c r="B29" s="46">
        <v>0.79800000000000004</v>
      </c>
      <c r="C29" s="46">
        <v>0.83399999999999996</v>
      </c>
      <c r="D29" s="46">
        <v>0.873</v>
      </c>
      <c r="E29" s="46">
        <v>0.91500000000000004</v>
      </c>
      <c r="F29" s="46">
        <v>0.96</v>
      </c>
    </row>
    <row r="30" spans="1:6" x14ac:dyDescent="0.25">
      <c r="A30" s="44">
        <v>3</v>
      </c>
      <c r="B30" s="46">
        <v>0.80100000000000005</v>
      </c>
      <c r="C30" s="46">
        <v>0.83699999999999997</v>
      </c>
      <c r="D30" s="46">
        <v>0.877</v>
      </c>
      <c r="E30" s="46">
        <v>0.91900000000000004</v>
      </c>
      <c r="F30" s="46">
        <v>0.96399999999999997</v>
      </c>
    </row>
    <row r="31" spans="1:6" x14ac:dyDescent="0.25">
      <c r="A31" s="44">
        <v>4</v>
      </c>
      <c r="B31" s="46">
        <v>0.80400000000000005</v>
      </c>
      <c r="C31" s="46">
        <v>0.84099999999999997</v>
      </c>
      <c r="D31" s="46">
        <v>0.88</v>
      </c>
      <c r="E31" s="46">
        <v>0.92200000000000004</v>
      </c>
      <c r="F31" s="46">
        <v>0.96799999999999997</v>
      </c>
    </row>
    <row r="32" spans="1:6" x14ac:dyDescent="0.25">
      <c r="A32" s="44">
        <v>5</v>
      </c>
      <c r="B32" s="46">
        <v>0.80700000000000005</v>
      </c>
      <c r="C32" s="46">
        <v>0.84399999999999997</v>
      </c>
      <c r="D32" s="46">
        <v>0.88300000000000001</v>
      </c>
      <c r="E32" s="46">
        <v>0.92600000000000005</v>
      </c>
      <c r="F32" s="46">
        <v>0.97199999999999998</v>
      </c>
    </row>
    <row r="33" spans="1:6" x14ac:dyDescent="0.25">
      <c r="A33" s="44">
        <v>6</v>
      </c>
      <c r="B33" s="46">
        <v>0.81</v>
      </c>
      <c r="C33" s="46">
        <v>0.84699999999999998</v>
      </c>
      <c r="D33" s="46">
        <v>0.88700000000000001</v>
      </c>
      <c r="E33" s="46">
        <v>0.93</v>
      </c>
      <c r="F33" s="46">
        <v>0.97599999999999998</v>
      </c>
    </row>
    <row r="34" spans="1:6" x14ac:dyDescent="0.25">
      <c r="A34" s="44">
        <v>7</v>
      </c>
      <c r="B34" s="46">
        <v>0.81299999999999994</v>
      </c>
      <c r="C34" s="46">
        <v>0.85</v>
      </c>
      <c r="D34" s="46">
        <v>0.89</v>
      </c>
      <c r="E34" s="46">
        <v>0.93300000000000005</v>
      </c>
      <c r="F34" s="46">
        <v>0.98</v>
      </c>
    </row>
    <row r="35" spans="1:6" x14ac:dyDescent="0.25">
      <c r="A35" s="44">
        <v>8</v>
      </c>
      <c r="B35" s="46">
        <v>0.81599999999999995</v>
      </c>
      <c r="C35" s="46">
        <v>0.85299999999999998</v>
      </c>
      <c r="D35" s="46">
        <v>0.89400000000000002</v>
      </c>
      <c r="E35" s="46">
        <v>0.93700000000000006</v>
      </c>
      <c r="F35" s="46">
        <v>0.98399999999999999</v>
      </c>
    </row>
    <row r="36" spans="1:6" x14ac:dyDescent="0.25">
      <c r="A36" s="44">
        <v>9</v>
      </c>
      <c r="B36" s="46">
        <v>0.81899999999999995</v>
      </c>
      <c r="C36" s="46">
        <v>0.85699999999999998</v>
      </c>
      <c r="D36" s="46">
        <v>0.89700000000000002</v>
      </c>
      <c r="E36" s="46">
        <v>0.94099999999999995</v>
      </c>
      <c r="F36" s="46">
        <v>0.98799999999999999</v>
      </c>
    </row>
    <row r="37" spans="1:6" x14ac:dyDescent="0.25">
      <c r="A37" s="44">
        <v>10</v>
      </c>
      <c r="B37" s="46">
        <v>0.82199999999999995</v>
      </c>
      <c r="C37" s="46">
        <v>0.86</v>
      </c>
      <c r="D37" s="46">
        <v>0.90100000000000002</v>
      </c>
      <c r="E37" s="46">
        <v>0.94499999999999995</v>
      </c>
      <c r="F37" s="46">
        <v>0.99199999999999999</v>
      </c>
    </row>
    <row r="38" spans="1:6" x14ac:dyDescent="0.25">
      <c r="A38" s="44">
        <v>11</v>
      </c>
      <c r="B38" s="46">
        <v>0.82499999999999996</v>
      </c>
      <c r="C38" s="46">
        <v>0.86299999999999999</v>
      </c>
      <c r="D38" s="46">
        <v>0.90400000000000003</v>
      </c>
      <c r="E38" s="46">
        <v>0.94799999999999995</v>
      </c>
      <c r="F38" s="46">
        <v>0.996</v>
      </c>
    </row>
  </sheetData>
  <sheetProtection algorithmName="SHA-512" hashValue="C1NSTYUqIyG0cJLW+UrsjHkyidsgxGQFlv1edfGsGIGQdl1ma+mnqgMdTk3vLKfuavLb9hXl64T9WHFfucgI9w==" saltValue="RRHdsEByg92r4FocTc3idA==" spinCount="100000" sheet="1" objects="1" scenarios="1"/>
  <conditionalFormatting sqref="A6:A21">
    <cfRule type="expression" dxfId="375" priority="9" stopIfTrue="1">
      <formula>MOD(ROW(),2)=0</formula>
    </cfRule>
    <cfRule type="expression" dxfId="374" priority="10" stopIfTrue="1">
      <formula>MOD(ROW(),2)&lt;&gt;0</formula>
    </cfRule>
  </conditionalFormatting>
  <conditionalFormatting sqref="A26:A38">
    <cfRule type="expression" dxfId="373" priority="13" stopIfTrue="1">
      <formula>MOD(ROW(),2)=0</formula>
    </cfRule>
    <cfRule type="expression" dxfId="372" priority="14" stopIfTrue="1">
      <formula>MOD(ROW(),2)&lt;&gt;0</formula>
    </cfRule>
  </conditionalFormatting>
  <conditionalFormatting sqref="B6:F21">
    <cfRule type="expression" dxfId="371" priority="11" stopIfTrue="1">
      <formula>MOD(ROW(),2)=0</formula>
    </cfRule>
    <cfRule type="expression" dxfId="370" priority="12" stopIfTrue="1">
      <formula>MOD(ROW(),2)&lt;&gt;0</formula>
    </cfRule>
  </conditionalFormatting>
  <conditionalFormatting sqref="B26:F38">
    <cfRule type="expression" dxfId="369" priority="15" stopIfTrue="1">
      <formula>MOD(ROW(),2)=0</formula>
    </cfRule>
    <cfRule type="expression" dxfId="368" priority="16"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147DC-97F1-43F5-AF4F-39E5895866CD}">
  <sheetPr codeName="Sheet47"/>
  <dimension ref="A1:K38"/>
  <sheetViews>
    <sheetView showGridLines="0" workbookViewId="0">
      <selection activeCell="A6" sqref="A6"/>
    </sheetView>
  </sheetViews>
  <sheetFormatPr defaultRowHeight="12.5" x14ac:dyDescent="0.25"/>
  <cols>
    <col min="1" max="1" width="31.81640625" customWidth="1"/>
    <col min="2" max="11" width="22.8164062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Pension Debit - x-323</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211</v>
      </c>
      <c r="C9" s="48"/>
      <c r="D9" s="48"/>
      <c r="E9" s="48"/>
      <c r="F9" s="48"/>
      <c r="G9" s="48"/>
      <c r="H9" s="48"/>
      <c r="I9" s="48"/>
      <c r="J9" s="48"/>
      <c r="K9" s="48"/>
    </row>
    <row r="10" spans="1:11" x14ac:dyDescent="0.25">
      <c r="A10" s="41" t="s">
        <v>6</v>
      </c>
      <c r="B10" s="48" t="s">
        <v>229</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224</v>
      </c>
      <c r="C12" s="48"/>
      <c r="D12" s="48"/>
      <c r="E12" s="48"/>
      <c r="F12" s="48"/>
      <c r="G12" s="48"/>
      <c r="H12" s="48"/>
      <c r="I12" s="48"/>
      <c r="J12" s="48"/>
      <c r="K12" s="48"/>
    </row>
    <row r="13" spans="1:11" x14ac:dyDescent="0.25">
      <c r="A13" s="41" t="s">
        <v>381</v>
      </c>
      <c r="B13" s="48" t="s">
        <v>141</v>
      </c>
      <c r="C13" s="48"/>
      <c r="D13" s="48"/>
      <c r="E13" s="48"/>
      <c r="F13" s="48"/>
      <c r="G13" s="48"/>
      <c r="H13" s="48"/>
      <c r="I13" s="48"/>
      <c r="J13" s="48"/>
      <c r="K13" s="48"/>
    </row>
    <row r="14" spans="1:11" x14ac:dyDescent="0.25">
      <c r="A14" s="41" t="s">
        <v>129</v>
      </c>
      <c r="B14" s="48">
        <v>323</v>
      </c>
      <c r="C14" s="48"/>
      <c r="D14" s="48"/>
      <c r="E14" s="48"/>
      <c r="F14" s="48"/>
      <c r="G14" s="48"/>
      <c r="H14" s="48"/>
      <c r="I14" s="48"/>
      <c r="J14" s="48"/>
      <c r="K14" s="48"/>
    </row>
    <row r="15" spans="1:11" x14ac:dyDescent="0.25">
      <c r="A15" s="41" t="s">
        <v>382</v>
      </c>
      <c r="B15" s="48" t="s">
        <v>230</v>
      </c>
      <c r="C15" s="48"/>
      <c r="D15" s="48"/>
      <c r="E15" s="48"/>
      <c r="F15" s="48"/>
      <c r="G15" s="48"/>
      <c r="H15" s="48"/>
      <c r="I15" s="48"/>
      <c r="J15" s="48"/>
      <c r="K15" s="48"/>
    </row>
    <row r="16" spans="1:11" x14ac:dyDescent="0.25">
      <c r="A16" s="41" t="s">
        <v>131</v>
      </c>
      <c r="B16" s="48" t="s">
        <v>219</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65</v>
      </c>
      <c r="C26" s="57">
        <v>66</v>
      </c>
      <c r="D26" s="57">
        <v>67</v>
      </c>
      <c r="E26" s="57">
        <v>68</v>
      </c>
      <c r="F26" s="57">
        <v>69</v>
      </c>
      <c r="G26" s="57">
        <v>70</v>
      </c>
      <c r="H26" s="57">
        <v>71</v>
      </c>
      <c r="I26" s="57">
        <v>72</v>
      </c>
      <c r="J26" s="57">
        <v>73</v>
      </c>
      <c r="K26" s="57">
        <v>74</v>
      </c>
    </row>
    <row r="27" spans="1:11" x14ac:dyDescent="0.25">
      <c r="A27" s="44">
        <v>0</v>
      </c>
      <c r="B27" s="46">
        <v>1</v>
      </c>
      <c r="C27" s="46">
        <v>1.0609999999999999</v>
      </c>
      <c r="D27" s="46">
        <v>1.1279999999999999</v>
      </c>
      <c r="E27" s="46">
        <v>1.2010000000000001</v>
      </c>
      <c r="F27" s="46">
        <v>1.282</v>
      </c>
      <c r="G27" s="46">
        <v>1.371</v>
      </c>
      <c r="H27" s="46">
        <v>1.47</v>
      </c>
      <c r="I27" s="46">
        <v>1.579</v>
      </c>
      <c r="J27" s="46">
        <v>1.7010000000000001</v>
      </c>
      <c r="K27" s="46">
        <v>1.837</v>
      </c>
    </row>
    <row r="28" spans="1:11" x14ac:dyDescent="0.25">
      <c r="A28" s="44">
        <v>1</v>
      </c>
      <c r="B28" s="46">
        <v>1.0049999999999999</v>
      </c>
      <c r="C28" s="46">
        <v>1.0660000000000001</v>
      </c>
      <c r="D28" s="46">
        <v>1.1339999999999999</v>
      </c>
      <c r="E28" s="46">
        <v>1.208</v>
      </c>
      <c r="F28" s="46">
        <v>1.2889999999999999</v>
      </c>
      <c r="G28" s="46">
        <v>1.379</v>
      </c>
      <c r="H28" s="46">
        <v>1.4790000000000001</v>
      </c>
      <c r="I28" s="46">
        <v>1.589</v>
      </c>
      <c r="J28" s="46">
        <v>1.712</v>
      </c>
      <c r="K28" s="46">
        <v>1.85</v>
      </c>
    </row>
    <row r="29" spans="1:11" x14ac:dyDescent="0.25">
      <c r="A29" s="44">
        <v>2</v>
      </c>
      <c r="B29" s="46">
        <v>1.01</v>
      </c>
      <c r="C29" s="46">
        <v>1.0720000000000001</v>
      </c>
      <c r="D29" s="46">
        <v>1.1399999999999999</v>
      </c>
      <c r="E29" s="46">
        <v>1.2150000000000001</v>
      </c>
      <c r="F29" s="46">
        <v>1.2969999999999999</v>
      </c>
      <c r="G29" s="46">
        <v>1.3879999999999999</v>
      </c>
      <c r="H29" s="46">
        <v>1.488</v>
      </c>
      <c r="I29" s="46">
        <v>1.6</v>
      </c>
      <c r="J29" s="46">
        <v>1.724</v>
      </c>
      <c r="K29" s="46">
        <v>1.8620000000000001</v>
      </c>
    </row>
    <row r="30" spans="1:11" x14ac:dyDescent="0.25">
      <c r="A30" s="44">
        <v>3</v>
      </c>
      <c r="B30" s="46">
        <v>1.0149999999999999</v>
      </c>
      <c r="C30" s="46">
        <v>1.0780000000000001</v>
      </c>
      <c r="D30" s="46">
        <v>1.1459999999999999</v>
      </c>
      <c r="E30" s="46">
        <v>1.2210000000000001</v>
      </c>
      <c r="F30" s="46">
        <v>1.304</v>
      </c>
      <c r="G30" s="46">
        <v>1.3959999999999999</v>
      </c>
      <c r="H30" s="46">
        <v>1.4970000000000001</v>
      </c>
      <c r="I30" s="46">
        <v>1.61</v>
      </c>
      <c r="J30" s="46">
        <v>1.7350000000000001</v>
      </c>
      <c r="K30" s="46">
        <v>1.875</v>
      </c>
    </row>
    <row r="31" spans="1:11" x14ac:dyDescent="0.25">
      <c r="A31" s="44">
        <v>4</v>
      </c>
      <c r="B31" s="46">
        <v>1.02</v>
      </c>
      <c r="C31" s="46">
        <v>1.083</v>
      </c>
      <c r="D31" s="46">
        <v>1.1519999999999999</v>
      </c>
      <c r="E31" s="46">
        <v>1.228</v>
      </c>
      <c r="F31" s="46">
        <v>1.3120000000000001</v>
      </c>
      <c r="G31" s="46">
        <v>1.4039999999999999</v>
      </c>
      <c r="H31" s="46">
        <v>1.506</v>
      </c>
      <c r="I31" s="46">
        <v>1.62</v>
      </c>
      <c r="J31" s="46">
        <v>1.746</v>
      </c>
      <c r="K31" s="46">
        <v>1.8879999999999999</v>
      </c>
    </row>
    <row r="32" spans="1:11" x14ac:dyDescent="0.25">
      <c r="A32" s="44">
        <v>5</v>
      </c>
      <c r="B32" s="46">
        <v>1.0249999999999999</v>
      </c>
      <c r="C32" s="46">
        <v>1.089</v>
      </c>
      <c r="D32" s="46">
        <v>1.1579999999999999</v>
      </c>
      <c r="E32" s="46">
        <v>1.2350000000000001</v>
      </c>
      <c r="F32" s="46">
        <v>1.319</v>
      </c>
      <c r="G32" s="46">
        <v>1.4119999999999999</v>
      </c>
      <c r="H32" s="46">
        <v>1.5149999999999999</v>
      </c>
      <c r="I32" s="46">
        <v>1.63</v>
      </c>
      <c r="J32" s="46">
        <v>1.758</v>
      </c>
      <c r="K32" s="46">
        <v>1.9</v>
      </c>
    </row>
    <row r="33" spans="1:11" x14ac:dyDescent="0.25">
      <c r="A33" s="44">
        <v>6</v>
      </c>
      <c r="B33" s="46">
        <v>1.03</v>
      </c>
      <c r="C33" s="46">
        <v>1.0940000000000001</v>
      </c>
      <c r="D33" s="46">
        <v>1.1639999999999999</v>
      </c>
      <c r="E33" s="46">
        <v>1.242</v>
      </c>
      <c r="F33" s="46">
        <v>1.327</v>
      </c>
      <c r="G33" s="46">
        <v>1.42</v>
      </c>
      <c r="H33" s="46">
        <v>1.5249999999999999</v>
      </c>
      <c r="I33" s="46">
        <v>1.64</v>
      </c>
      <c r="J33" s="46">
        <v>1.7689999999999999</v>
      </c>
      <c r="K33" s="46">
        <v>1.913</v>
      </c>
    </row>
    <row r="34" spans="1:11" x14ac:dyDescent="0.25">
      <c r="A34" s="44">
        <v>7</v>
      </c>
      <c r="B34" s="46">
        <v>1.036</v>
      </c>
      <c r="C34" s="46">
        <v>1.1000000000000001</v>
      </c>
      <c r="D34" s="46">
        <v>1.171</v>
      </c>
      <c r="E34" s="46">
        <v>1.248</v>
      </c>
      <c r="F34" s="46">
        <v>1.3340000000000001</v>
      </c>
      <c r="G34" s="46">
        <v>1.429</v>
      </c>
      <c r="H34" s="46">
        <v>1.534</v>
      </c>
      <c r="I34" s="46">
        <v>1.65</v>
      </c>
      <c r="J34" s="46">
        <v>1.78</v>
      </c>
      <c r="K34" s="46">
        <v>1.925</v>
      </c>
    </row>
    <row r="35" spans="1:11" x14ac:dyDescent="0.25">
      <c r="A35" s="44">
        <v>8</v>
      </c>
      <c r="B35" s="46">
        <v>1.0409999999999999</v>
      </c>
      <c r="C35" s="46">
        <v>1.105</v>
      </c>
      <c r="D35" s="46">
        <v>1.177</v>
      </c>
      <c r="E35" s="46">
        <v>1.2549999999999999</v>
      </c>
      <c r="F35" s="46">
        <v>1.341</v>
      </c>
      <c r="G35" s="46">
        <v>1.4370000000000001</v>
      </c>
      <c r="H35" s="46">
        <v>1.5429999999999999</v>
      </c>
      <c r="I35" s="46">
        <v>1.661</v>
      </c>
      <c r="J35" s="46">
        <v>1.792</v>
      </c>
      <c r="K35" s="46">
        <v>1.9379999999999999</v>
      </c>
    </row>
    <row r="36" spans="1:11" x14ac:dyDescent="0.25">
      <c r="A36" s="44">
        <v>9</v>
      </c>
      <c r="B36" s="46">
        <v>1.046</v>
      </c>
      <c r="C36" s="46">
        <v>1.111</v>
      </c>
      <c r="D36" s="46">
        <v>1.1830000000000001</v>
      </c>
      <c r="E36" s="46">
        <v>1.262</v>
      </c>
      <c r="F36" s="46">
        <v>1.349</v>
      </c>
      <c r="G36" s="46">
        <v>1.4450000000000001</v>
      </c>
      <c r="H36" s="46">
        <v>1.552</v>
      </c>
      <c r="I36" s="46">
        <v>1.671</v>
      </c>
      <c r="J36" s="46">
        <v>1.8029999999999999</v>
      </c>
      <c r="K36" s="46">
        <v>1.9510000000000001</v>
      </c>
    </row>
    <row r="37" spans="1:11" x14ac:dyDescent="0.25">
      <c r="A37" s="44">
        <v>10</v>
      </c>
      <c r="B37" s="46">
        <v>1.0509999999999999</v>
      </c>
      <c r="C37" s="46">
        <v>1.117</v>
      </c>
      <c r="D37" s="46">
        <v>1.1890000000000001</v>
      </c>
      <c r="E37" s="46">
        <v>1.2689999999999999</v>
      </c>
      <c r="F37" s="46">
        <v>1.3560000000000001</v>
      </c>
      <c r="G37" s="46">
        <v>1.4530000000000001</v>
      </c>
      <c r="H37" s="46">
        <v>1.5609999999999999</v>
      </c>
      <c r="I37" s="46">
        <v>1.681</v>
      </c>
      <c r="J37" s="46">
        <v>1.8140000000000001</v>
      </c>
      <c r="K37" s="46">
        <v>1.9630000000000001</v>
      </c>
    </row>
    <row r="38" spans="1:11" x14ac:dyDescent="0.25">
      <c r="A38" s="44">
        <v>11</v>
      </c>
      <c r="B38" s="46">
        <v>1.056</v>
      </c>
      <c r="C38" s="46">
        <v>1.1220000000000001</v>
      </c>
      <c r="D38" s="46">
        <v>1.1950000000000001</v>
      </c>
      <c r="E38" s="46">
        <v>1.2749999999999999</v>
      </c>
      <c r="F38" s="46">
        <v>1.3640000000000001</v>
      </c>
      <c r="G38" s="46">
        <v>1.462</v>
      </c>
      <c r="H38" s="46">
        <v>1.57</v>
      </c>
      <c r="I38" s="46">
        <v>1.6910000000000001</v>
      </c>
      <c r="J38" s="46">
        <v>1.8260000000000001</v>
      </c>
      <c r="K38" s="46">
        <v>1.976</v>
      </c>
    </row>
  </sheetData>
  <sheetProtection algorithmName="SHA-512" hashValue="EuxqgrVeb+7lBaIK2k7MHkmB5PFP4haIySLoKa4mspwlcx5JL+JOTvpphJyybtpx0pdWbkSqd9gHZBxTgGsOVQ==" saltValue="l2zmGQB+iIFcyl29jA+tSQ==" spinCount="100000" sheet="1" objects="1" scenarios="1"/>
  <conditionalFormatting sqref="A6:A21">
    <cfRule type="expression" dxfId="367" priority="9" stopIfTrue="1">
      <formula>MOD(ROW(),2)=0</formula>
    </cfRule>
    <cfRule type="expression" dxfId="366" priority="10" stopIfTrue="1">
      <formula>MOD(ROW(),2)&lt;&gt;0</formula>
    </cfRule>
  </conditionalFormatting>
  <conditionalFormatting sqref="A26:A38">
    <cfRule type="expression" dxfId="365" priority="13" stopIfTrue="1">
      <formula>MOD(ROW(),2)=0</formula>
    </cfRule>
    <cfRule type="expression" dxfId="364" priority="14" stopIfTrue="1">
      <formula>MOD(ROW(),2)&lt;&gt;0</formula>
    </cfRule>
  </conditionalFormatting>
  <conditionalFormatting sqref="B6:K21">
    <cfRule type="expression" dxfId="363" priority="11" stopIfTrue="1">
      <formula>MOD(ROW(),2)=0</formula>
    </cfRule>
    <cfRule type="expression" dxfId="362" priority="12" stopIfTrue="1">
      <formula>MOD(ROW(),2)&lt;&gt;0</formula>
    </cfRule>
  </conditionalFormatting>
  <conditionalFormatting sqref="B26:K38">
    <cfRule type="expression" dxfId="361" priority="15" stopIfTrue="1">
      <formula>MOD(ROW(),2)=0</formula>
    </cfRule>
    <cfRule type="expression" dxfId="360" priority="16"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7E786-00D3-454F-8C06-931FB01E14DC}">
  <sheetPr codeName="Sheet48"/>
  <dimension ref="A1:K38"/>
  <sheetViews>
    <sheetView showGridLines="0" workbookViewId="0">
      <selection activeCell="A6" sqref="A6"/>
    </sheetView>
  </sheetViews>
  <sheetFormatPr defaultRowHeight="12.5" x14ac:dyDescent="0.25"/>
  <cols>
    <col min="1" max="1" width="31.81640625" customWidth="1"/>
    <col min="2" max="11" width="22.8164062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Pension Debit - x-324</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211</v>
      </c>
      <c r="C9" s="48"/>
      <c r="D9" s="48"/>
      <c r="E9" s="48"/>
      <c r="F9" s="48"/>
      <c r="G9" s="48"/>
      <c r="H9" s="48"/>
      <c r="I9" s="48"/>
      <c r="J9" s="48"/>
      <c r="K9" s="48"/>
    </row>
    <row r="10" spans="1:11" x14ac:dyDescent="0.25">
      <c r="A10" s="41" t="s">
        <v>6</v>
      </c>
      <c r="B10" s="48" t="s">
        <v>231</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224</v>
      </c>
      <c r="C12" s="48"/>
      <c r="D12" s="48"/>
      <c r="E12" s="48"/>
      <c r="F12" s="48"/>
      <c r="G12" s="48"/>
      <c r="H12" s="48"/>
      <c r="I12" s="48"/>
      <c r="J12" s="48"/>
      <c r="K12" s="48"/>
    </row>
    <row r="13" spans="1:11" x14ac:dyDescent="0.25">
      <c r="A13" s="41" t="s">
        <v>381</v>
      </c>
      <c r="B13" s="48" t="s">
        <v>141</v>
      </c>
      <c r="C13" s="48"/>
      <c r="D13" s="48"/>
      <c r="E13" s="48"/>
      <c r="F13" s="48"/>
      <c r="G13" s="48"/>
      <c r="H13" s="48"/>
      <c r="I13" s="48"/>
      <c r="J13" s="48"/>
      <c r="K13" s="48"/>
    </row>
    <row r="14" spans="1:11" x14ac:dyDescent="0.25">
      <c r="A14" s="41" t="s">
        <v>129</v>
      </c>
      <c r="B14" s="48">
        <v>324</v>
      </c>
      <c r="C14" s="48"/>
      <c r="D14" s="48"/>
      <c r="E14" s="48"/>
      <c r="F14" s="48"/>
      <c r="G14" s="48"/>
      <c r="H14" s="48"/>
      <c r="I14" s="48"/>
      <c r="J14" s="48"/>
      <c r="K14" s="48"/>
    </row>
    <row r="15" spans="1:11" x14ac:dyDescent="0.25">
      <c r="A15" s="41" t="s">
        <v>382</v>
      </c>
      <c r="B15" s="48" t="s">
        <v>232</v>
      </c>
      <c r="C15" s="48"/>
      <c r="D15" s="48"/>
      <c r="E15" s="48"/>
      <c r="F15" s="48"/>
      <c r="G15" s="48"/>
      <c r="H15" s="48"/>
      <c r="I15" s="48"/>
      <c r="J15" s="48"/>
      <c r="K15" s="48"/>
    </row>
    <row r="16" spans="1:11" x14ac:dyDescent="0.25">
      <c r="A16" s="41" t="s">
        <v>131</v>
      </c>
      <c r="B16" s="48" t="s">
        <v>233</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46163</v>
      </c>
      <c r="C18" s="49"/>
      <c r="D18" s="49"/>
      <c r="E18" s="49"/>
      <c r="F18" s="49"/>
      <c r="G18" s="49"/>
      <c r="H18" s="49"/>
      <c r="I18" s="49"/>
      <c r="J18" s="49"/>
      <c r="K18" s="49"/>
    </row>
    <row r="19" spans="1:11" x14ac:dyDescent="0.25">
      <c r="A19" s="41" t="s">
        <v>134</v>
      </c>
      <c r="B19" s="49"/>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63</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60</v>
      </c>
      <c r="C26" s="57">
        <v>61</v>
      </c>
      <c r="D26" s="57">
        <v>62</v>
      </c>
      <c r="E26" s="57">
        <v>63</v>
      </c>
      <c r="F26" s="57">
        <v>64</v>
      </c>
      <c r="G26" s="57">
        <v>65</v>
      </c>
      <c r="H26" s="57">
        <v>66</v>
      </c>
      <c r="I26" s="57">
        <v>67</v>
      </c>
      <c r="J26" s="57">
        <v>68</v>
      </c>
      <c r="K26" s="57">
        <v>69</v>
      </c>
    </row>
    <row r="27" spans="1:11" x14ac:dyDescent="0.25">
      <c r="A27" s="44">
        <v>0</v>
      </c>
      <c r="B27" s="46">
        <v>1</v>
      </c>
      <c r="C27" s="46">
        <v>1.052</v>
      </c>
      <c r="D27" s="46">
        <v>1.1080000000000001</v>
      </c>
      <c r="E27" s="46">
        <v>1.169</v>
      </c>
      <c r="F27" s="46">
        <v>1.236</v>
      </c>
      <c r="G27" s="46">
        <v>1.3080000000000001</v>
      </c>
      <c r="H27" s="46">
        <v>1.3859999999999999</v>
      </c>
      <c r="I27" s="46">
        <v>1.4710000000000001</v>
      </c>
      <c r="J27" s="46">
        <v>1.5649999999999999</v>
      </c>
      <c r="K27" s="46">
        <v>1.6679999999999999</v>
      </c>
    </row>
    <row r="28" spans="1:11" x14ac:dyDescent="0.25">
      <c r="A28" s="44">
        <v>1</v>
      </c>
      <c r="B28" s="46">
        <v>1.004</v>
      </c>
      <c r="C28" s="46">
        <v>1.0569999999999999</v>
      </c>
      <c r="D28" s="46">
        <v>1.1140000000000001</v>
      </c>
      <c r="E28" s="46">
        <v>1.175</v>
      </c>
      <c r="F28" s="46">
        <v>1.242</v>
      </c>
      <c r="G28" s="46">
        <v>1.3140000000000001</v>
      </c>
      <c r="H28" s="46">
        <v>1.393</v>
      </c>
      <c r="I28" s="46">
        <v>1.4790000000000001</v>
      </c>
      <c r="J28" s="46">
        <v>1.5740000000000001</v>
      </c>
      <c r="K28" s="46">
        <v>1.677</v>
      </c>
    </row>
    <row r="29" spans="1:11" x14ac:dyDescent="0.25">
      <c r="A29" s="44">
        <v>2</v>
      </c>
      <c r="B29" s="46">
        <v>1.0089999999999999</v>
      </c>
      <c r="C29" s="46">
        <v>1.0609999999999999</v>
      </c>
      <c r="D29" s="46">
        <v>1.119</v>
      </c>
      <c r="E29" s="46">
        <v>1.181</v>
      </c>
      <c r="F29" s="46">
        <v>1.248</v>
      </c>
      <c r="G29" s="46">
        <v>1.321</v>
      </c>
      <c r="H29" s="46">
        <v>1.4</v>
      </c>
      <c r="I29" s="46">
        <v>1.4870000000000001</v>
      </c>
      <c r="J29" s="46">
        <v>1.5820000000000001</v>
      </c>
      <c r="K29" s="46">
        <v>1.6870000000000001</v>
      </c>
    </row>
    <row r="30" spans="1:11" x14ac:dyDescent="0.25">
      <c r="A30" s="44">
        <v>3</v>
      </c>
      <c r="B30" s="46">
        <v>1.0129999999999999</v>
      </c>
      <c r="C30" s="46">
        <v>1.0660000000000001</v>
      </c>
      <c r="D30" s="46">
        <v>1.1240000000000001</v>
      </c>
      <c r="E30" s="46">
        <v>1.1859999999999999</v>
      </c>
      <c r="F30" s="46">
        <v>1.254</v>
      </c>
      <c r="G30" s="46">
        <v>1.327</v>
      </c>
      <c r="H30" s="46">
        <v>1.407</v>
      </c>
      <c r="I30" s="46">
        <v>1.4950000000000001</v>
      </c>
      <c r="J30" s="46">
        <v>1.591</v>
      </c>
      <c r="K30" s="46">
        <v>1.696</v>
      </c>
    </row>
    <row r="31" spans="1:11" x14ac:dyDescent="0.25">
      <c r="A31" s="44">
        <v>4</v>
      </c>
      <c r="B31" s="46">
        <v>1.0169999999999999</v>
      </c>
      <c r="C31" s="46">
        <v>1.071</v>
      </c>
      <c r="D31" s="46">
        <v>1.129</v>
      </c>
      <c r="E31" s="46">
        <v>1.1919999999999999</v>
      </c>
      <c r="F31" s="46">
        <v>1.26</v>
      </c>
      <c r="G31" s="46">
        <v>1.3340000000000001</v>
      </c>
      <c r="H31" s="46">
        <v>1.4139999999999999</v>
      </c>
      <c r="I31" s="46">
        <v>1.5029999999999999</v>
      </c>
      <c r="J31" s="46">
        <v>1.599</v>
      </c>
      <c r="K31" s="46">
        <v>1.7050000000000001</v>
      </c>
    </row>
    <row r="32" spans="1:11" x14ac:dyDescent="0.25">
      <c r="A32" s="44">
        <v>5</v>
      </c>
      <c r="B32" s="46">
        <v>1.022</v>
      </c>
      <c r="C32" s="46">
        <v>1.0760000000000001</v>
      </c>
      <c r="D32" s="46">
        <v>1.1339999999999999</v>
      </c>
      <c r="E32" s="46">
        <v>1.1970000000000001</v>
      </c>
      <c r="F32" s="46">
        <v>1.266</v>
      </c>
      <c r="G32" s="46">
        <v>1.34</v>
      </c>
      <c r="H32" s="46">
        <v>1.4219999999999999</v>
      </c>
      <c r="I32" s="46">
        <v>1.51</v>
      </c>
      <c r="J32" s="46">
        <v>1.6080000000000001</v>
      </c>
      <c r="K32" s="46">
        <v>1.7150000000000001</v>
      </c>
    </row>
    <row r="33" spans="1:11" x14ac:dyDescent="0.25">
      <c r="A33" s="44">
        <v>6</v>
      </c>
      <c r="B33" s="46">
        <v>1.026</v>
      </c>
      <c r="C33" s="46">
        <v>1.08</v>
      </c>
      <c r="D33" s="46">
        <v>1.139</v>
      </c>
      <c r="E33" s="46">
        <v>1.2030000000000001</v>
      </c>
      <c r="F33" s="46">
        <v>1.272</v>
      </c>
      <c r="G33" s="46">
        <v>1.347</v>
      </c>
      <c r="H33" s="46">
        <v>1.429</v>
      </c>
      <c r="I33" s="46">
        <v>1.518</v>
      </c>
      <c r="J33" s="46">
        <v>1.6160000000000001</v>
      </c>
      <c r="K33" s="46">
        <v>1.724</v>
      </c>
    </row>
    <row r="34" spans="1:11" x14ac:dyDescent="0.25">
      <c r="A34" s="44">
        <v>7</v>
      </c>
      <c r="B34" s="46">
        <v>1.03</v>
      </c>
      <c r="C34" s="46">
        <v>1.085</v>
      </c>
      <c r="D34" s="46">
        <v>1.1439999999999999</v>
      </c>
      <c r="E34" s="46">
        <v>1.208</v>
      </c>
      <c r="F34" s="46">
        <v>1.278</v>
      </c>
      <c r="G34" s="46">
        <v>1.353</v>
      </c>
      <c r="H34" s="46">
        <v>1.4359999999999999</v>
      </c>
      <c r="I34" s="46">
        <v>1.526</v>
      </c>
      <c r="J34" s="46">
        <v>1.625</v>
      </c>
      <c r="K34" s="46">
        <v>1.734</v>
      </c>
    </row>
    <row r="35" spans="1:11" x14ac:dyDescent="0.25">
      <c r="A35" s="44">
        <v>8</v>
      </c>
      <c r="B35" s="46">
        <v>1.0349999999999999</v>
      </c>
      <c r="C35" s="46">
        <v>1.0900000000000001</v>
      </c>
      <c r="D35" s="46">
        <v>1.149</v>
      </c>
      <c r="E35" s="46">
        <v>1.214</v>
      </c>
      <c r="F35" s="46">
        <v>1.284</v>
      </c>
      <c r="G35" s="46">
        <v>1.36</v>
      </c>
      <c r="H35" s="46">
        <v>1.4430000000000001</v>
      </c>
      <c r="I35" s="46">
        <v>1.534</v>
      </c>
      <c r="J35" s="46">
        <v>1.633</v>
      </c>
      <c r="K35" s="46">
        <v>1.7430000000000001</v>
      </c>
    </row>
    <row r="36" spans="1:11" x14ac:dyDescent="0.25">
      <c r="A36" s="44">
        <v>9</v>
      </c>
      <c r="B36" s="46">
        <v>1.0389999999999999</v>
      </c>
      <c r="C36" s="46">
        <v>1.0940000000000001</v>
      </c>
      <c r="D36" s="46">
        <v>1.1539999999999999</v>
      </c>
      <c r="E36" s="46">
        <v>1.2190000000000001</v>
      </c>
      <c r="F36" s="46">
        <v>1.29</v>
      </c>
      <c r="G36" s="46">
        <v>1.3660000000000001</v>
      </c>
      <c r="H36" s="46">
        <v>1.45</v>
      </c>
      <c r="I36" s="46">
        <v>1.542</v>
      </c>
      <c r="J36" s="46">
        <v>1.6419999999999999</v>
      </c>
      <c r="K36" s="46">
        <v>1.7529999999999999</v>
      </c>
    </row>
    <row r="37" spans="1:11" x14ac:dyDescent="0.25">
      <c r="A37" s="44">
        <v>10</v>
      </c>
      <c r="B37" s="46">
        <v>1.0429999999999999</v>
      </c>
      <c r="C37" s="46">
        <v>1.099</v>
      </c>
      <c r="D37" s="46">
        <v>1.159</v>
      </c>
      <c r="E37" s="46">
        <v>1.2250000000000001</v>
      </c>
      <c r="F37" s="46">
        <v>1.296</v>
      </c>
      <c r="G37" s="46">
        <v>1.373</v>
      </c>
      <c r="H37" s="46">
        <v>1.4570000000000001</v>
      </c>
      <c r="I37" s="46">
        <v>1.5489999999999999</v>
      </c>
      <c r="J37" s="46">
        <v>1.651</v>
      </c>
      <c r="K37" s="46">
        <v>1.762</v>
      </c>
    </row>
    <row r="38" spans="1:11" x14ac:dyDescent="0.25">
      <c r="A38" s="44">
        <v>11</v>
      </c>
      <c r="B38" s="46">
        <v>1.048</v>
      </c>
      <c r="C38" s="46">
        <v>1.1040000000000001</v>
      </c>
      <c r="D38" s="46">
        <v>1.1639999999999999</v>
      </c>
      <c r="E38" s="46">
        <v>1.23</v>
      </c>
      <c r="F38" s="46">
        <v>1.302</v>
      </c>
      <c r="G38" s="46">
        <v>1.379</v>
      </c>
      <c r="H38" s="46">
        <v>1.464</v>
      </c>
      <c r="I38" s="46">
        <v>1.5569999999999999</v>
      </c>
      <c r="J38" s="46">
        <v>1.659</v>
      </c>
      <c r="K38" s="46">
        <v>1.772</v>
      </c>
    </row>
  </sheetData>
  <sheetProtection algorithmName="SHA-512" hashValue="nIk0k3x113kcgJ0yeYLHrFx7iNlTd/1IgaJVcojt6mOp02TGz7cScS3hjwuwxxeSWQx4+W/L+UiK3ywH+wrjPQ==" saltValue="fxljXZqEyAKD7UU8KFnY0w==" spinCount="100000" sheet="1" objects="1" scenarios="1"/>
  <conditionalFormatting sqref="A6:A21">
    <cfRule type="expression" dxfId="359" priority="9" stopIfTrue="1">
      <formula>MOD(ROW(),2)=0</formula>
    </cfRule>
    <cfRule type="expression" dxfId="358" priority="10" stopIfTrue="1">
      <formula>MOD(ROW(),2)&lt;&gt;0</formula>
    </cfRule>
  </conditionalFormatting>
  <conditionalFormatting sqref="A26:A38">
    <cfRule type="expression" dxfId="357" priority="13" stopIfTrue="1">
      <formula>MOD(ROW(),2)=0</formula>
    </cfRule>
    <cfRule type="expression" dxfId="356" priority="14" stopIfTrue="1">
      <formula>MOD(ROW(),2)&lt;&gt;0</formula>
    </cfRule>
  </conditionalFormatting>
  <conditionalFormatting sqref="B6:K21">
    <cfRule type="expression" dxfId="355" priority="11" stopIfTrue="1">
      <formula>MOD(ROW(),2)=0</formula>
    </cfRule>
    <cfRule type="expression" dxfId="354" priority="12" stopIfTrue="1">
      <formula>MOD(ROW(),2)&lt;&gt;0</formula>
    </cfRule>
  </conditionalFormatting>
  <conditionalFormatting sqref="B26:K38">
    <cfRule type="expression" dxfId="353" priority="15" stopIfTrue="1">
      <formula>MOD(ROW(),2)=0</formula>
    </cfRule>
    <cfRule type="expression" dxfId="352" priority="16"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E691-4A77-454C-A60F-2AAADD9B7CF1}">
  <sheetPr codeName="Sheet49"/>
  <dimension ref="A1:AV38"/>
  <sheetViews>
    <sheetView showGridLines="0" workbookViewId="0">
      <selection activeCell="A6" sqref="A6"/>
    </sheetView>
  </sheetViews>
  <sheetFormatPr defaultRowHeight="12.5" x14ac:dyDescent="0.25"/>
  <cols>
    <col min="1" max="1" width="31.81640625" customWidth="1"/>
    <col min="2" max="48" width="22.81640625" customWidth="1"/>
  </cols>
  <sheetData>
    <row r="1" spans="1:48" s="1" customFormat="1" ht="20" x14ac:dyDescent="0.4">
      <c r="A1" s="2" t="s">
        <v>0</v>
      </c>
    </row>
    <row r="2" spans="1:48" s="1" customFormat="1" ht="15.5" x14ac:dyDescent="0.35">
      <c r="A2" s="30" t="s">
        <v>1</v>
      </c>
      <c r="B2" s="3" t="str">
        <f>wb_title</f>
        <v>Fire_E - Consolidated Factor Spreadsheet</v>
      </c>
    </row>
    <row r="3" spans="1:48" s="1" customFormat="1" ht="15.5" x14ac:dyDescent="0.35">
      <c r="A3" s="30" t="s">
        <v>2</v>
      </c>
      <c r="B3" s="3" t="str">
        <f>TABLE_FACTOR_TYPE_1 &amp; " - x-" &amp; TABLE_SERIES_NUMBER_1</f>
        <v>Pension Debit - x-325</v>
      </c>
    </row>
    <row r="6" spans="1:48" x14ac:dyDescent="0.25">
      <c r="A6" s="41" t="s">
        <v>378</v>
      </c>
      <c r="B6" s="48" t="s">
        <v>379</v>
      </c>
      <c r="C6" s="48"/>
      <c r="D6" s="48"/>
      <c r="E6" s="48"/>
      <c r="F6" s="48"/>
      <c r="G6" s="48"/>
      <c r="H6" s="48"/>
      <c r="I6" s="48"/>
      <c r="J6" s="48"/>
      <c r="K6" s="48"/>
      <c r="L6" s="48"/>
      <c r="M6" s="48"/>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row>
    <row r="7" spans="1:48" x14ac:dyDescent="0.25">
      <c r="A7" s="41" t="s">
        <v>380</v>
      </c>
      <c r="B7" s="48" t="s">
        <v>31</v>
      </c>
      <c r="C7" s="48"/>
      <c r="D7" s="48"/>
      <c r="E7" s="48"/>
      <c r="F7" s="48"/>
      <c r="G7" s="48"/>
      <c r="H7" s="48"/>
      <c r="I7" s="48"/>
      <c r="J7" s="48"/>
      <c r="K7" s="48"/>
      <c r="L7" s="48"/>
      <c r="M7" s="48"/>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row>
    <row r="8" spans="1:48" x14ac:dyDescent="0.25">
      <c r="A8" s="41" t="s">
        <v>124</v>
      </c>
      <c r="B8" s="48">
        <v>2006</v>
      </c>
      <c r="C8" s="48"/>
      <c r="D8" s="48"/>
      <c r="E8" s="48"/>
      <c r="F8" s="48"/>
      <c r="G8" s="48"/>
      <c r="H8" s="48"/>
      <c r="I8" s="48"/>
      <c r="J8" s="48"/>
      <c r="K8" s="48"/>
      <c r="L8" s="48"/>
      <c r="M8" s="48"/>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row>
    <row r="9" spans="1:48" x14ac:dyDescent="0.25">
      <c r="A9" s="41" t="s">
        <v>125</v>
      </c>
      <c r="B9" s="48" t="s">
        <v>211</v>
      </c>
      <c r="C9" s="48"/>
      <c r="D9" s="48"/>
      <c r="E9" s="48"/>
      <c r="F9" s="48"/>
      <c r="G9" s="48"/>
      <c r="H9" s="48"/>
      <c r="I9" s="48"/>
      <c r="J9" s="48"/>
      <c r="K9" s="48"/>
      <c r="L9" s="48"/>
      <c r="M9" s="48"/>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row>
    <row r="10" spans="1:48" x14ac:dyDescent="0.25">
      <c r="A10" s="41" t="s">
        <v>6</v>
      </c>
      <c r="B10" s="48" t="s">
        <v>234</v>
      </c>
      <c r="C10" s="48"/>
      <c r="D10" s="48"/>
      <c r="E10" s="48"/>
      <c r="F10" s="48"/>
      <c r="G10" s="48"/>
      <c r="H10" s="48"/>
      <c r="I10" s="48"/>
      <c r="J10" s="48"/>
      <c r="K10" s="48"/>
      <c r="L10" s="48"/>
      <c r="M10" s="4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row>
    <row r="11" spans="1:48" x14ac:dyDescent="0.25">
      <c r="A11" s="41" t="s">
        <v>126</v>
      </c>
      <c r="B11" s="48" t="s">
        <v>213</v>
      </c>
      <c r="C11" s="48"/>
      <c r="D11" s="48"/>
      <c r="E11" s="48"/>
      <c r="F11" s="48"/>
      <c r="G11" s="48"/>
      <c r="H11" s="48"/>
      <c r="I11" s="48"/>
      <c r="J11" s="48"/>
      <c r="K11" s="48"/>
      <c r="L11" s="48"/>
      <c r="M11" s="48"/>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row>
    <row r="12" spans="1:48" x14ac:dyDescent="0.25">
      <c r="A12" s="41" t="s">
        <v>127</v>
      </c>
      <c r="B12" s="48" t="s">
        <v>224</v>
      </c>
      <c r="C12" s="48"/>
      <c r="D12" s="48"/>
      <c r="E12" s="48"/>
      <c r="F12" s="48"/>
      <c r="G12" s="48"/>
      <c r="H12" s="48"/>
      <c r="I12" s="48"/>
      <c r="J12" s="48"/>
      <c r="K12" s="48"/>
      <c r="L12" s="48"/>
      <c r="M12" s="4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row>
    <row r="13" spans="1:48" x14ac:dyDescent="0.25">
      <c r="A13" s="41" t="s">
        <v>381</v>
      </c>
      <c r="B13" s="48" t="s">
        <v>141</v>
      </c>
      <c r="C13" s="48"/>
      <c r="D13" s="48"/>
      <c r="E13" s="48"/>
      <c r="F13" s="48"/>
      <c r="G13" s="48"/>
      <c r="H13" s="48"/>
      <c r="I13" s="48"/>
      <c r="J13" s="48"/>
      <c r="K13" s="48"/>
      <c r="L13" s="48"/>
      <c r="M13" s="48"/>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row>
    <row r="14" spans="1:48" x14ac:dyDescent="0.25">
      <c r="A14" s="41" t="s">
        <v>129</v>
      </c>
      <c r="B14" s="48">
        <v>325</v>
      </c>
      <c r="C14" s="48"/>
      <c r="D14" s="48"/>
      <c r="E14" s="48"/>
      <c r="F14" s="48"/>
      <c r="G14" s="48"/>
      <c r="H14" s="48"/>
      <c r="I14" s="48"/>
      <c r="J14" s="48"/>
      <c r="K14" s="48"/>
      <c r="L14" s="48"/>
      <c r="M14" s="48"/>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row>
    <row r="15" spans="1:48" x14ac:dyDescent="0.25">
      <c r="A15" s="41" t="s">
        <v>382</v>
      </c>
      <c r="B15" s="48" t="s">
        <v>235</v>
      </c>
      <c r="C15" s="48"/>
      <c r="D15" s="48"/>
      <c r="E15" s="48"/>
      <c r="F15" s="48"/>
      <c r="G15" s="48"/>
      <c r="H15" s="48"/>
      <c r="I15" s="48"/>
      <c r="J15" s="48"/>
      <c r="K15" s="48"/>
      <c r="L15" s="48"/>
      <c r="M15" s="48"/>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row>
    <row r="16" spans="1:48" x14ac:dyDescent="0.25">
      <c r="A16" s="41" t="s">
        <v>131</v>
      </c>
      <c r="B16" s="48" t="s">
        <v>222</v>
      </c>
      <c r="C16" s="48"/>
      <c r="D16" s="48"/>
      <c r="E16" s="48"/>
      <c r="F16" s="48"/>
      <c r="G16" s="48"/>
      <c r="H16" s="48"/>
      <c r="I16" s="48"/>
      <c r="J16" s="48"/>
      <c r="K16" s="48"/>
      <c r="L16" s="48"/>
      <c r="M16" s="48"/>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row>
    <row r="17" spans="1:48" x14ac:dyDescent="0.25">
      <c r="A17" s="42" t="s">
        <v>383</v>
      </c>
      <c r="B17" s="48"/>
      <c r="C17" s="48"/>
      <c r="D17" s="48"/>
      <c r="E17" s="48"/>
      <c r="F17" s="48"/>
      <c r="G17" s="48"/>
      <c r="H17" s="48"/>
      <c r="I17" s="48"/>
      <c r="J17" s="48"/>
      <c r="K17" s="48"/>
      <c r="L17" s="48"/>
      <c r="M17" s="48"/>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row>
    <row r="18" spans="1:48" x14ac:dyDescent="0.25">
      <c r="A18" s="41" t="s">
        <v>133</v>
      </c>
      <c r="B18" s="49">
        <v>46163</v>
      </c>
      <c r="C18" s="49"/>
      <c r="D18" s="49"/>
      <c r="E18" s="49"/>
      <c r="F18" s="49"/>
      <c r="G18" s="49"/>
      <c r="H18" s="49"/>
      <c r="I18" s="49"/>
      <c r="J18" s="49"/>
      <c r="K18" s="49"/>
      <c r="L18" s="49"/>
      <c r="M18" s="49"/>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row>
    <row r="19" spans="1:48" x14ac:dyDescent="0.25">
      <c r="A19" s="41" t="s">
        <v>134</v>
      </c>
      <c r="B19" s="49"/>
      <c r="C19" s="49"/>
      <c r="D19" s="49"/>
      <c r="E19" s="49"/>
      <c r="F19" s="49"/>
      <c r="G19" s="49"/>
      <c r="H19" s="49"/>
      <c r="I19" s="49"/>
      <c r="J19" s="49"/>
      <c r="K19" s="49"/>
      <c r="L19" s="49"/>
      <c r="M19" s="49"/>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row>
    <row r="20" spans="1:48" x14ac:dyDescent="0.25">
      <c r="A20" s="41" t="s">
        <v>135</v>
      </c>
      <c r="B20" s="48" t="s">
        <v>144</v>
      </c>
      <c r="C20" s="48"/>
      <c r="D20" s="48"/>
      <c r="E20" s="48"/>
      <c r="F20" s="48"/>
      <c r="G20" s="48"/>
      <c r="H20" s="48"/>
      <c r="I20" s="48"/>
      <c r="J20" s="48"/>
      <c r="K20" s="48"/>
      <c r="L20" s="48"/>
      <c r="M20" s="4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row>
    <row r="21" spans="1:48" x14ac:dyDescent="0.25">
      <c r="A21" s="41" t="s">
        <v>384</v>
      </c>
      <c r="B21" s="48" t="s">
        <v>63</v>
      </c>
      <c r="C21" s="48"/>
      <c r="D21" s="48"/>
      <c r="E21" s="48"/>
      <c r="F21" s="48"/>
      <c r="G21" s="48"/>
      <c r="H21" s="48"/>
      <c r="I21" s="48"/>
      <c r="J21" s="48"/>
      <c r="K21" s="48"/>
      <c r="L21" s="48"/>
      <c r="M21" s="48"/>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row>
    <row r="23" spans="1:48" x14ac:dyDescent="0.25">
      <c r="A23" s="23" t="str">
        <f>HYPERLINK("#'Factor List'!A1", "Back to Factor List")</f>
        <v>Back to Factor List</v>
      </c>
      <c r="B23" s="23" t="str">
        <f>HYPERLINK("#'Assumptions'!A1", "Assumptions")</f>
        <v>Assumptions</v>
      </c>
    </row>
    <row r="26" spans="1:48"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c r="AR26" s="57">
        <v>60</v>
      </c>
      <c r="AS26" s="57">
        <v>61</v>
      </c>
      <c r="AT26" s="57">
        <v>62</v>
      </c>
      <c r="AU26" s="57">
        <v>63</v>
      </c>
      <c r="AV26" s="57">
        <v>64</v>
      </c>
    </row>
    <row r="27" spans="1:48" x14ac:dyDescent="0.25">
      <c r="A27" s="44">
        <v>0</v>
      </c>
      <c r="B27" s="46">
        <v>0.192</v>
      </c>
      <c r="C27" s="46">
        <v>0.19700000000000001</v>
      </c>
      <c r="D27" s="46">
        <v>0.20100000000000001</v>
      </c>
      <c r="E27" s="46">
        <v>0.20699999999999999</v>
      </c>
      <c r="F27" s="46">
        <v>0.21199999999999999</v>
      </c>
      <c r="G27" s="46">
        <v>0.217</v>
      </c>
      <c r="H27" s="46">
        <v>0.223</v>
      </c>
      <c r="I27" s="46">
        <v>0.22900000000000001</v>
      </c>
      <c r="J27" s="46">
        <v>0.23499999999999999</v>
      </c>
      <c r="K27" s="46">
        <v>0.24099999999999999</v>
      </c>
      <c r="L27" s="46">
        <v>0.248</v>
      </c>
      <c r="M27" s="46">
        <v>0.255</v>
      </c>
      <c r="N27" s="46">
        <v>0.26200000000000001</v>
      </c>
      <c r="O27" s="46">
        <v>0.26900000000000002</v>
      </c>
      <c r="P27" s="46">
        <v>0.27700000000000002</v>
      </c>
      <c r="Q27" s="46">
        <v>0.28499999999999998</v>
      </c>
      <c r="R27" s="46">
        <v>0.29299999999999998</v>
      </c>
      <c r="S27" s="46">
        <v>0.30199999999999999</v>
      </c>
      <c r="T27" s="46">
        <v>0.311</v>
      </c>
      <c r="U27" s="46">
        <v>0.32100000000000001</v>
      </c>
      <c r="V27" s="46">
        <v>0.33</v>
      </c>
      <c r="W27" s="46">
        <v>0.34100000000000003</v>
      </c>
      <c r="X27" s="46">
        <v>0.35199999999999998</v>
      </c>
      <c r="Y27" s="46">
        <v>0.36299999999999999</v>
      </c>
      <c r="Z27" s="46">
        <v>0.375</v>
      </c>
      <c r="AA27" s="46">
        <v>0.38800000000000001</v>
      </c>
      <c r="AB27" s="46">
        <v>0.40100000000000002</v>
      </c>
      <c r="AC27" s="46">
        <v>0.41499999999999998</v>
      </c>
      <c r="AD27" s="46">
        <v>0.43</v>
      </c>
      <c r="AE27" s="46">
        <v>0.44500000000000001</v>
      </c>
      <c r="AF27" s="46">
        <v>0.46200000000000002</v>
      </c>
      <c r="AG27" s="46">
        <v>0.47899999999999998</v>
      </c>
      <c r="AH27" s="46">
        <v>0.497</v>
      </c>
      <c r="AI27" s="46">
        <v>0.51700000000000002</v>
      </c>
      <c r="AJ27" s="46">
        <v>0.53800000000000003</v>
      </c>
      <c r="AK27" s="46">
        <v>0.56000000000000005</v>
      </c>
      <c r="AL27" s="46">
        <v>0.58299999999999996</v>
      </c>
      <c r="AM27" s="46">
        <v>0.60899999999999999</v>
      </c>
      <c r="AN27" s="46">
        <v>0.63600000000000001</v>
      </c>
      <c r="AO27" s="46">
        <v>0.66500000000000004</v>
      </c>
      <c r="AP27" s="46">
        <v>0.69599999999999995</v>
      </c>
      <c r="AQ27" s="46">
        <v>0.73</v>
      </c>
      <c r="AR27" s="46">
        <v>0.76600000000000001</v>
      </c>
      <c r="AS27" s="46">
        <v>0.80500000000000005</v>
      </c>
      <c r="AT27" s="46">
        <v>0.84799999999999998</v>
      </c>
      <c r="AU27" s="46">
        <v>0.89400000000000002</v>
      </c>
      <c r="AV27" s="46">
        <v>0.94499999999999995</v>
      </c>
    </row>
    <row r="28" spans="1:48" x14ac:dyDescent="0.25">
      <c r="A28" s="44">
        <v>1</v>
      </c>
      <c r="B28" s="46">
        <v>0.192</v>
      </c>
      <c r="C28" s="46">
        <v>0.19700000000000001</v>
      </c>
      <c r="D28" s="46">
        <v>0.20200000000000001</v>
      </c>
      <c r="E28" s="46">
        <v>0.20699999999999999</v>
      </c>
      <c r="F28" s="46">
        <v>0.21199999999999999</v>
      </c>
      <c r="G28" s="46">
        <v>0.218</v>
      </c>
      <c r="H28" s="46">
        <v>0.224</v>
      </c>
      <c r="I28" s="46">
        <v>0.22900000000000001</v>
      </c>
      <c r="J28" s="46">
        <v>0.23599999999999999</v>
      </c>
      <c r="K28" s="46">
        <v>0.24199999999999999</v>
      </c>
      <c r="L28" s="46">
        <v>0.249</v>
      </c>
      <c r="M28" s="46">
        <v>0.255</v>
      </c>
      <c r="N28" s="46">
        <v>0.26300000000000001</v>
      </c>
      <c r="O28" s="46">
        <v>0.27</v>
      </c>
      <c r="P28" s="46">
        <v>0.27800000000000002</v>
      </c>
      <c r="Q28" s="46">
        <v>0.28599999999999998</v>
      </c>
      <c r="R28" s="46">
        <v>0.29399999999999998</v>
      </c>
      <c r="S28" s="46">
        <v>0.30299999999999999</v>
      </c>
      <c r="T28" s="46">
        <v>0.312</v>
      </c>
      <c r="U28" s="46">
        <v>0.32100000000000001</v>
      </c>
      <c r="V28" s="46">
        <v>0.33100000000000002</v>
      </c>
      <c r="W28" s="46">
        <v>0.34200000000000003</v>
      </c>
      <c r="X28" s="46">
        <v>0.35299999999999998</v>
      </c>
      <c r="Y28" s="46">
        <v>0.36399999999999999</v>
      </c>
      <c r="Z28" s="46">
        <v>0.376</v>
      </c>
      <c r="AA28" s="46">
        <v>0.38900000000000001</v>
      </c>
      <c r="AB28" s="46">
        <v>0.40200000000000002</v>
      </c>
      <c r="AC28" s="46">
        <v>0.41599999999999998</v>
      </c>
      <c r="AD28" s="46">
        <v>0.43099999999999999</v>
      </c>
      <c r="AE28" s="46">
        <v>0.44600000000000001</v>
      </c>
      <c r="AF28" s="46">
        <v>0.46300000000000002</v>
      </c>
      <c r="AG28" s="46">
        <v>0.48</v>
      </c>
      <c r="AH28" s="46">
        <v>0.499</v>
      </c>
      <c r="AI28" s="46">
        <v>0.51900000000000002</v>
      </c>
      <c r="AJ28" s="46">
        <v>0.53900000000000003</v>
      </c>
      <c r="AK28" s="46">
        <v>0.56200000000000006</v>
      </c>
      <c r="AL28" s="46">
        <v>0.58499999999999996</v>
      </c>
      <c r="AM28" s="46">
        <v>0.61099999999999999</v>
      </c>
      <c r="AN28" s="46">
        <v>0.63800000000000001</v>
      </c>
      <c r="AO28" s="46">
        <v>0.66700000000000004</v>
      </c>
      <c r="AP28" s="46">
        <v>0.69899999999999995</v>
      </c>
      <c r="AQ28" s="46">
        <v>0.73299999999999998</v>
      </c>
      <c r="AR28" s="46">
        <v>0.76900000000000002</v>
      </c>
      <c r="AS28" s="46">
        <v>0.80900000000000005</v>
      </c>
      <c r="AT28" s="46">
        <v>0.85199999999999998</v>
      </c>
      <c r="AU28" s="46">
        <v>0.89800000000000002</v>
      </c>
      <c r="AV28" s="46">
        <v>0.94899999999999995</v>
      </c>
    </row>
    <row r="29" spans="1:48" x14ac:dyDescent="0.25">
      <c r="A29" s="44">
        <v>2</v>
      </c>
      <c r="B29" s="46">
        <v>0.193</v>
      </c>
      <c r="C29" s="46">
        <v>0.19700000000000001</v>
      </c>
      <c r="D29" s="46">
        <v>0.20200000000000001</v>
      </c>
      <c r="E29" s="46">
        <v>0.20699999999999999</v>
      </c>
      <c r="F29" s="46">
        <v>0.21299999999999999</v>
      </c>
      <c r="G29" s="46">
        <v>0.218</v>
      </c>
      <c r="H29" s="46">
        <v>0.224</v>
      </c>
      <c r="I29" s="46">
        <v>0.23</v>
      </c>
      <c r="J29" s="46">
        <v>0.23599999999999999</v>
      </c>
      <c r="K29" s="46">
        <v>0.24299999999999999</v>
      </c>
      <c r="L29" s="46">
        <v>0.249</v>
      </c>
      <c r="M29" s="46">
        <v>0.25600000000000001</v>
      </c>
      <c r="N29" s="46">
        <v>0.26300000000000001</v>
      </c>
      <c r="O29" s="46">
        <v>0.27100000000000002</v>
      </c>
      <c r="P29" s="46">
        <v>0.27800000000000002</v>
      </c>
      <c r="Q29" s="46">
        <v>0.28599999999999998</v>
      </c>
      <c r="R29" s="46">
        <v>0.29499999999999998</v>
      </c>
      <c r="S29" s="46">
        <v>0.30399999999999999</v>
      </c>
      <c r="T29" s="46">
        <v>0.313</v>
      </c>
      <c r="U29" s="46">
        <v>0.32200000000000001</v>
      </c>
      <c r="V29" s="46">
        <v>0.33200000000000002</v>
      </c>
      <c r="W29" s="46">
        <v>0.34300000000000003</v>
      </c>
      <c r="X29" s="46">
        <v>0.35399999999999998</v>
      </c>
      <c r="Y29" s="46">
        <v>0.36499999999999999</v>
      </c>
      <c r="Z29" s="46">
        <v>0.377</v>
      </c>
      <c r="AA29" s="46">
        <v>0.39</v>
      </c>
      <c r="AB29" s="46">
        <v>0.40300000000000002</v>
      </c>
      <c r="AC29" s="46">
        <v>0.41699999999999998</v>
      </c>
      <c r="AD29" s="46">
        <v>0.432</v>
      </c>
      <c r="AE29" s="46">
        <v>0.44800000000000001</v>
      </c>
      <c r="AF29" s="46">
        <v>0.46400000000000002</v>
      </c>
      <c r="AG29" s="46">
        <v>0.48199999999999998</v>
      </c>
      <c r="AH29" s="46">
        <v>0.501</v>
      </c>
      <c r="AI29" s="46">
        <v>0.52</v>
      </c>
      <c r="AJ29" s="46">
        <v>0.54100000000000004</v>
      </c>
      <c r="AK29" s="46">
        <v>0.56399999999999995</v>
      </c>
      <c r="AL29" s="46">
        <v>0.58799999999999997</v>
      </c>
      <c r="AM29" s="46">
        <v>0.61299999999999999</v>
      </c>
      <c r="AN29" s="46">
        <v>0.64100000000000001</v>
      </c>
      <c r="AO29" s="46">
        <v>0.67</v>
      </c>
      <c r="AP29" s="46">
        <v>0.70199999999999996</v>
      </c>
      <c r="AQ29" s="46">
        <v>0.73599999999999999</v>
      </c>
      <c r="AR29" s="46">
        <v>0.77200000000000002</v>
      </c>
      <c r="AS29" s="46">
        <v>0.81200000000000006</v>
      </c>
      <c r="AT29" s="46">
        <v>0.85599999999999998</v>
      </c>
      <c r="AU29" s="46">
        <v>0.90300000000000002</v>
      </c>
      <c r="AV29" s="46">
        <v>0.95399999999999996</v>
      </c>
    </row>
    <row r="30" spans="1:48" x14ac:dyDescent="0.25">
      <c r="A30" s="44">
        <v>3</v>
      </c>
      <c r="B30" s="46">
        <v>0.193</v>
      </c>
      <c r="C30" s="46">
        <v>0.19800000000000001</v>
      </c>
      <c r="D30" s="46">
        <v>0.20300000000000001</v>
      </c>
      <c r="E30" s="46">
        <v>0.20799999999999999</v>
      </c>
      <c r="F30" s="46">
        <v>0.21299999999999999</v>
      </c>
      <c r="G30" s="46">
        <v>0.219</v>
      </c>
      <c r="H30" s="46">
        <v>0.22500000000000001</v>
      </c>
      <c r="I30" s="46">
        <v>0.23</v>
      </c>
      <c r="J30" s="46">
        <v>0.23699999999999999</v>
      </c>
      <c r="K30" s="46">
        <v>0.24299999999999999</v>
      </c>
      <c r="L30" s="46">
        <v>0.25</v>
      </c>
      <c r="M30" s="46">
        <v>0.25700000000000001</v>
      </c>
      <c r="N30" s="46">
        <v>0.26400000000000001</v>
      </c>
      <c r="O30" s="46">
        <v>0.27100000000000002</v>
      </c>
      <c r="P30" s="46">
        <v>0.27900000000000003</v>
      </c>
      <c r="Q30" s="46">
        <v>0.28699999999999998</v>
      </c>
      <c r="R30" s="46">
        <v>0.29499999999999998</v>
      </c>
      <c r="S30" s="46">
        <v>0.30399999999999999</v>
      </c>
      <c r="T30" s="46">
        <v>0.313</v>
      </c>
      <c r="U30" s="46">
        <v>0.32300000000000001</v>
      </c>
      <c r="V30" s="46">
        <v>0.33300000000000002</v>
      </c>
      <c r="W30" s="46">
        <v>0.34399999999999997</v>
      </c>
      <c r="X30" s="46">
        <v>0.35499999999999998</v>
      </c>
      <c r="Y30" s="46">
        <v>0.36599999999999999</v>
      </c>
      <c r="Z30" s="46">
        <v>0.378</v>
      </c>
      <c r="AA30" s="46">
        <v>0.39100000000000001</v>
      </c>
      <c r="AB30" s="46">
        <v>0.40400000000000003</v>
      </c>
      <c r="AC30" s="46">
        <v>0.41899999999999998</v>
      </c>
      <c r="AD30" s="46">
        <v>0.433</v>
      </c>
      <c r="AE30" s="46">
        <v>0.44900000000000001</v>
      </c>
      <c r="AF30" s="46">
        <v>0.46600000000000003</v>
      </c>
      <c r="AG30" s="46">
        <v>0.48399999999999999</v>
      </c>
      <c r="AH30" s="46">
        <v>0.502</v>
      </c>
      <c r="AI30" s="46">
        <v>0.52200000000000002</v>
      </c>
      <c r="AJ30" s="46">
        <v>0.54300000000000004</v>
      </c>
      <c r="AK30" s="46">
        <v>0.56599999999999995</v>
      </c>
      <c r="AL30" s="46">
        <v>0.59</v>
      </c>
      <c r="AM30" s="46">
        <v>0.61499999999999999</v>
      </c>
      <c r="AN30" s="46">
        <v>0.64300000000000002</v>
      </c>
      <c r="AO30" s="46">
        <v>0.67300000000000004</v>
      </c>
      <c r="AP30" s="46">
        <v>0.70399999999999996</v>
      </c>
      <c r="AQ30" s="46">
        <v>0.73899999999999999</v>
      </c>
      <c r="AR30" s="46">
        <v>0.77600000000000002</v>
      </c>
      <c r="AS30" s="46">
        <v>0.81599999999999995</v>
      </c>
      <c r="AT30" s="46">
        <v>0.85899999999999999</v>
      </c>
      <c r="AU30" s="46">
        <v>0.90700000000000003</v>
      </c>
      <c r="AV30" s="46">
        <v>0.95899999999999996</v>
      </c>
    </row>
    <row r="31" spans="1:48" x14ac:dyDescent="0.25">
      <c r="A31" s="44">
        <v>4</v>
      </c>
      <c r="B31" s="46">
        <v>0.193</v>
      </c>
      <c r="C31" s="46">
        <v>0.19800000000000001</v>
      </c>
      <c r="D31" s="46">
        <v>0.20300000000000001</v>
      </c>
      <c r="E31" s="46">
        <v>0.20799999999999999</v>
      </c>
      <c r="F31" s="46">
        <v>0.214</v>
      </c>
      <c r="G31" s="46">
        <v>0.219</v>
      </c>
      <c r="H31" s="46">
        <v>0.22500000000000001</v>
      </c>
      <c r="I31" s="46">
        <v>0.23100000000000001</v>
      </c>
      <c r="J31" s="46">
        <v>0.23699999999999999</v>
      </c>
      <c r="K31" s="46">
        <v>0.24399999999999999</v>
      </c>
      <c r="L31" s="46">
        <v>0.25</v>
      </c>
      <c r="M31" s="46">
        <v>0.25700000000000001</v>
      </c>
      <c r="N31" s="46">
        <v>0.26400000000000001</v>
      </c>
      <c r="O31" s="46">
        <v>0.27200000000000002</v>
      </c>
      <c r="P31" s="46">
        <v>0.28000000000000003</v>
      </c>
      <c r="Q31" s="46">
        <v>0.28799999999999998</v>
      </c>
      <c r="R31" s="46">
        <v>0.29599999999999999</v>
      </c>
      <c r="S31" s="46">
        <v>0.30499999999999999</v>
      </c>
      <c r="T31" s="46">
        <v>0.314</v>
      </c>
      <c r="U31" s="46">
        <v>0.32400000000000001</v>
      </c>
      <c r="V31" s="46">
        <v>0.33400000000000002</v>
      </c>
      <c r="W31" s="46">
        <v>0.34499999999999997</v>
      </c>
      <c r="X31" s="46">
        <v>0.35599999999999998</v>
      </c>
      <c r="Y31" s="46">
        <v>0.36699999999999999</v>
      </c>
      <c r="Z31" s="46">
        <v>0.379</v>
      </c>
      <c r="AA31" s="46">
        <v>0.39200000000000002</v>
      </c>
      <c r="AB31" s="46">
        <v>0.40600000000000003</v>
      </c>
      <c r="AC31" s="46">
        <v>0.42</v>
      </c>
      <c r="AD31" s="46">
        <v>0.435</v>
      </c>
      <c r="AE31" s="46">
        <v>0.45100000000000001</v>
      </c>
      <c r="AF31" s="46">
        <v>0.46700000000000003</v>
      </c>
      <c r="AG31" s="46">
        <v>0.48499999999999999</v>
      </c>
      <c r="AH31" s="46">
        <v>0.504</v>
      </c>
      <c r="AI31" s="46">
        <v>0.52400000000000002</v>
      </c>
      <c r="AJ31" s="46">
        <v>0.54500000000000004</v>
      </c>
      <c r="AK31" s="46">
        <v>0.56799999999999995</v>
      </c>
      <c r="AL31" s="46">
        <v>0.59199999999999997</v>
      </c>
      <c r="AM31" s="46">
        <v>0.61799999999999999</v>
      </c>
      <c r="AN31" s="46">
        <v>0.64500000000000002</v>
      </c>
      <c r="AO31" s="46">
        <v>0.67500000000000004</v>
      </c>
      <c r="AP31" s="46">
        <v>0.70699999999999996</v>
      </c>
      <c r="AQ31" s="46">
        <v>0.74199999999999999</v>
      </c>
      <c r="AR31" s="46">
        <v>0.77900000000000003</v>
      </c>
      <c r="AS31" s="46">
        <v>0.81899999999999995</v>
      </c>
      <c r="AT31" s="46">
        <v>0.86299999999999999</v>
      </c>
      <c r="AU31" s="46">
        <v>0.91100000000000003</v>
      </c>
      <c r="AV31" s="46">
        <v>0.96299999999999997</v>
      </c>
    </row>
    <row r="32" spans="1:48" x14ac:dyDescent="0.25">
      <c r="A32" s="44">
        <v>5</v>
      </c>
      <c r="B32" s="46">
        <v>0.19400000000000001</v>
      </c>
      <c r="C32" s="46">
        <v>0.19900000000000001</v>
      </c>
      <c r="D32" s="46">
        <v>0.20399999999999999</v>
      </c>
      <c r="E32" s="46">
        <v>0.20899999999999999</v>
      </c>
      <c r="F32" s="46">
        <v>0.214</v>
      </c>
      <c r="G32" s="46">
        <v>0.22</v>
      </c>
      <c r="H32" s="46">
        <v>0.22600000000000001</v>
      </c>
      <c r="I32" s="46">
        <v>0.23200000000000001</v>
      </c>
      <c r="J32" s="46">
        <v>0.23799999999999999</v>
      </c>
      <c r="K32" s="46">
        <v>0.24399999999999999</v>
      </c>
      <c r="L32" s="46">
        <v>0.251</v>
      </c>
      <c r="M32" s="46">
        <v>0.25800000000000001</v>
      </c>
      <c r="N32" s="46">
        <v>0.26500000000000001</v>
      </c>
      <c r="O32" s="46">
        <v>0.27300000000000002</v>
      </c>
      <c r="P32" s="46">
        <v>0.28000000000000003</v>
      </c>
      <c r="Q32" s="46">
        <v>0.28799999999999998</v>
      </c>
      <c r="R32" s="46">
        <v>0.29699999999999999</v>
      </c>
      <c r="S32" s="46">
        <v>0.30599999999999999</v>
      </c>
      <c r="T32" s="46">
        <v>0.315</v>
      </c>
      <c r="U32" s="46">
        <v>0.32500000000000001</v>
      </c>
      <c r="V32" s="46">
        <v>0.33500000000000002</v>
      </c>
      <c r="W32" s="46">
        <v>0.34499999999999997</v>
      </c>
      <c r="X32" s="46">
        <v>0.35699999999999998</v>
      </c>
      <c r="Y32" s="46">
        <v>0.36799999999999999</v>
      </c>
      <c r="Z32" s="46">
        <v>0.38</v>
      </c>
      <c r="AA32" s="46">
        <v>0.39300000000000002</v>
      </c>
      <c r="AB32" s="46">
        <v>0.40699999999999997</v>
      </c>
      <c r="AC32" s="46">
        <v>0.42099999999999999</v>
      </c>
      <c r="AD32" s="46">
        <v>0.436</v>
      </c>
      <c r="AE32" s="46">
        <v>0.45200000000000001</v>
      </c>
      <c r="AF32" s="46">
        <v>0.46899999999999997</v>
      </c>
      <c r="AG32" s="46">
        <v>0.48699999999999999</v>
      </c>
      <c r="AH32" s="46">
        <v>0.505</v>
      </c>
      <c r="AI32" s="46">
        <v>0.52600000000000002</v>
      </c>
      <c r="AJ32" s="46">
        <v>0.54700000000000004</v>
      </c>
      <c r="AK32" s="46">
        <v>0.56999999999999995</v>
      </c>
      <c r="AL32" s="46">
        <v>0.59399999999999997</v>
      </c>
      <c r="AM32" s="46">
        <v>0.62</v>
      </c>
      <c r="AN32" s="46">
        <v>0.64800000000000002</v>
      </c>
      <c r="AO32" s="46">
        <v>0.67800000000000005</v>
      </c>
      <c r="AP32" s="46">
        <v>0.71</v>
      </c>
      <c r="AQ32" s="46">
        <v>0.745</v>
      </c>
      <c r="AR32" s="46">
        <v>0.78200000000000003</v>
      </c>
      <c r="AS32" s="46">
        <v>0.82299999999999995</v>
      </c>
      <c r="AT32" s="46">
        <v>0.86699999999999999</v>
      </c>
      <c r="AU32" s="46">
        <v>0.91500000000000004</v>
      </c>
      <c r="AV32" s="46">
        <v>0.96799999999999997</v>
      </c>
    </row>
    <row r="33" spans="1:48" x14ac:dyDescent="0.25">
      <c r="A33" s="44">
        <v>6</v>
      </c>
      <c r="B33" s="46">
        <v>0.19400000000000001</v>
      </c>
      <c r="C33" s="46">
        <v>0.19900000000000001</v>
      </c>
      <c r="D33" s="46">
        <v>0.20399999999999999</v>
      </c>
      <c r="E33" s="46">
        <v>0.20899999999999999</v>
      </c>
      <c r="F33" s="46">
        <v>0.215</v>
      </c>
      <c r="G33" s="46">
        <v>0.22</v>
      </c>
      <c r="H33" s="46">
        <v>0.22600000000000001</v>
      </c>
      <c r="I33" s="46">
        <v>0.23200000000000001</v>
      </c>
      <c r="J33" s="46">
        <v>0.23799999999999999</v>
      </c>
      <c r="K33" s="46">
        <v>0.245</v>
      </c>
      <c r="L33" s="46">
        <v>0.251</v>
      </c>
      <c r="M33" s="46">
        <v>0.25800000000000001</v>
      </c>
      <c r="N33" s="46">
        <v>0.26600000000000001</v>
      </c>
      <c r="O33" s="46">
        <v>0.27300000000000002</v>
      </c>
      <c r="P33" s="46">
        <v>0.28100000000000003</v>
      </c>
      <c r="Q33" s="46">
        <v>0.28899999999999998</v>
      </c>
      <c r="R33" s="46">
        <v>0.29799999999999999</v>
      </c>
      <c r="S33" s="46">
        <v>0.307</v>
      </c>
      <c r="T33" s="46">
        <v>0.316</v>
      </c>
      <c r="U33" s="46">
        <v>0.32600000000000001</v>
      </c>
      <c r="V33" s="46">
        <v>0.33600000000000002</v>
      </c>
      <c r="W33" s="46">
        <v>0.34599999999999997</v>
      </c>
      <c r="X33" s="46">
        <v>0.35699999999999998</v>
      </c>
      <c r="Y33" s="46">
        <v>0.36899999999999999</v>
      </c>
      <c r="Z33" s="46">
        <v>0.38100000000000001</v>
      </c>
      <c r="AA33" s="46">
        <v>0.39400000000000002</v>
      </c>
      <c r="AB33" s="46">
        <v>0.40799999999999997</v>
      </c>
      <c r="AC33" s="46">
        <v>0.42199999999999999</v>
      </c>
      <c r="AD33" s="46">
        <v>0.437</v>
      </c>
      <c r="AE33" s="46">
        <v>0.45300000000000001</v>
      </c>
      <c r="AF33" s="46">
        <v>0.47</v>
      </c>
      <c r="AG33" s="46">
        <v>0.48799999999999999</v>
      </c>
      <c r="AH33" s="46">
        <v>0.50700000000000001</v>
      </c>
      <c r="AI33" s="46">
        <v>0.52700000000000002</v>
      </c>
      <c r="AJ33" s="46">
        <v>0.54900000000000004</v>
      </c>
      <c r="AK33" s="46">
        <v>0.57199999999999995</v>
      </c>
      <c r="AL33" s="46">
        <v>0.59599999999999997</v>
      </c>
      <c r="AM33" s="46">
        <v>0.622</v>
      </c>
      <c r="AN33" s="46">
        <v>0.65</v>
      </c>
      <c r="AO33" s="46">
        <v>0.68</v>
      </c>
      <c r="AP33" s="46">
        <v>0.71299999999999997</v>
      </c>
      <c r="AQ33" s="46">
        <v>0.748</v>
      </c>
      <c r="AR33" s="46">
        <v>0.78600000000000003</v>
      </c>
      <c r="AS33" s="46">
        <v>0.82699999999999996</v>
      </c>
      <c r="AT33" s="46">
        <v>0.871</v>
      </c>
      <c r="AU33" s="46">
        <v>0.91900000000000004</v>
      </c>
      <c r="AV33" s="46">
        <v>0.97199999999999998</v>
      </c>
    </row>
    <row r="34" spans="1:48" x14ac:dyDescent="0.25">
      <c r="A34" s="44">
        <v>7</v>
      </c>
      <c r="B34" s="46">
        <v>0.19500000000000001</v>
      </c>
      <c r="C34" s="46">
        <v>0.19900000000000001</v>
      </c>
      <c r="D34" s="46">
        <v>0.20399999999999999</v>
      </c>
      <c r="E34" s="46">
        <v>0.21</v>
      </c>
      <c r="F34" s="46">
        <v>0.215</v>
      </c>
      <c r="G34" s="46">
        <v>0.221</v>
      </c>
      <c r="H34" s="46">
        <v>0.22700000000000001</v>
      </c>
      <c r="I34" s="46">
        <v>0.23300000000000001</v>
      </c>
      <c r="J34" s="46">
        <v>0.23899999999999999</v>
      </c>
      <c r="K34" s="46">
        <v>0.245</v>
      </c>
      <c r="L34" s="46">
        <v>0.252</v>
      </c>
      <c r="M34" s="46">
        <v>0.25900000000000001</v>
      </c>
      <c r="N34" s="46">
        <v>0.26600000000000001</v>
      </c>
      <c r="O34" s="46">
        <v>0.27400000000000002</v>
      </c>
      <c r="P34" s="46">
        <v>0.28199999999999997</v>
      </c>
      <c r="Q34" s="46">
        <v>0.28999999999999998</v>
      </c>
      <c r="R34" s="46">
        <v>0.29799999999999999</v>
      </c>
      <c r="S34" s="46">
        <v>0.307</v>
      </c>
      <c r="T34" s="46">
        <v>0.317</v>
      </c>
      <c r="U34" s="46">
        <v>0.32600000000000001</v>
      </c>
      <c r="V34" s="46">
        <v>0.33700000000000002</v>
      </c>
      <c r="W34" s="46">
        <v>0.34699999999999998</v>
      </c>
      <c r="X34" s="46">
        <v>0.35799999999999998</v>
      </c>
      <c r="Y34" s="46">
        <v>0.37</v>
      </c>
      <c r="Z34" s="46">
        <v>0.38200000000000001</v>
      </c>
      <c r="AA34" s="46">
        <v>0.39500000000000002</v>
      </c>
      <c r="AB34" s="46">
        <v>0.40899999999999997</v>
      </c>
      <c r="AC34" s="46">
        <v>0.42299999999999999</v>
      </c>
      <c r="AD34" s="46">
        <v>0.439</v>
      </c>
      <c r="AE34" s="46">
        <v>0.45500000000000002</v>
      </c>
      <c r="AF34" s="46">
        <v>0.47199999999999998</v>
      </c>
      <c r="AG34" s="46">
        <v>0.49</v>
      </c>
      <c r="AH34" s="46">
        <v>0.50900000000000001</v>
      </c>
      <c r="AI34" s="46">
        <v>0.52900000000000003</v>
      </c>
      <c r="AJ34" s="46">
        <v>0.55100000000000005</v>
      </c>
      <c r="AK34" s="46">
        <v>0.57299999999999995</v>
      </c>
      <c r="AL34" s="46">
        <v>0.59799999999999998</v>
      </c>
      <c r="AM34" s="46">
        <v>0.624</v>
      </c>
      <c r="AN34" s="46">
        <v>0.65300000000000002</v>
      </c>
      <c r="AO34" s="46">
        <v>0.68300000000000005</v>
      </c>
      <c r="AP34" s="46">
        <v>0.71599999999999997</v>
      </c>
      <c r="AQ34" s="46">
        <v>0.751</v>
      </c>
      <c r="AR34" s="46">
        <v>0.78900000000000003</v>
      </c>
      <c r="AS34" s="46">
        <v>0.83</v>
      </c>
      <c r="AT34" s="46">
        <v>0.875</v>
      </c>
      <c r="AU34" s="46">
        <v>0.92400000000000004</v>
      </c>
      <c r="AV34" s="46">
        <v>0.97699999999999998</v>
      </c>
    </row>
    <row r="35" spans="1:48" x14ac:dyDescent="0.25">
      <c r="A35" s="44">
        <v>8</v>
      </c>
      <c r="B35" s="46">
        <v>0.19500000000000001</v>
      </c>
      <c r="C35" s="46">
        <v>0.2</v>
      </c>
      <c r="D35" s="46">
        <v>0.20499999999999999</v>
      </c>
      <c r="E35" s="46">
        <v>0.21</v>
      </c>
      <c r="F35" s="46">
        <v>0.216</v>
      </c>
      <c r="G35" s="46">
        <v>0.221</v>
      </c>
      <c r="H35" s="46">
        <v>0.22700000000000001</v>
      </c>
      <c r="I35" s="46">
        <v>0.23300000000000001</v>
      </c>
      <c r="J35" s="46">
        <v>0.23899999999999999</v>
      </c>
      <c r="K35" s="46">
        <v>0.246</v>
      </c>
      <c r="L35" s="46">
        <v>0.253</v>
      </c>
      <c r="M35" s="46">
        <v>0.26</v>
      </c>
      <c r="N35" s="46">
        <v>0.26700000000000002</v>
      </c>
      <c r="O35" s="46">
        <v>0.27400000000000002</v>
      </c>
      <c r="P35" s="46">
        <v>0.28199999999999997</v>
      </c>
      <c r="Q35" s="46">
        <v>0.29099999999999998</v>
      </c>
      <c r="R35" s="46">
        <v>0.29899999999999999</v>
      </c>
      <c r="S35" s="46">
        <v>0.308</v>
      </c>
      <c r="T35" s="46">
        <v>0.317</v>
      </c>
      <c r="U35" s="46">
        <v>0.32700000000000001</v>
      </c>
      <c r="V35" s="46">
        <v>0.33700000000000002</v>
      </c>
      <c r="W35" s="46">
        <v>0.34799999999999998</v>
      </c>
      <c r="X35" s="46">
        <v>0.35899999999999999</v>
      </c>
      <c r="Y35" s="46">
        <v>0.371</v>
      </c>
      <c r="Z35" s="46">
        <v>0.38400000000000001</v>
      </c>
      <c r="AA35" s="46">
        <v>0.39700000000000002</v>
      </c>
      <c r="AB35" s="46">
        <v>0.41</v>
      </c>
      <c r="AC35" s="46">
        <v>0.42499999999999999</v>
      </c>
      <c r="AD35" s="46">
        <v>0.44</v>
      </c>
      <c r="AE35" s="46">
        <v>0.45600000000000002</v>
      </c>
      <c r="AF35" s="46">
        <v>0.47299999999999998</v>
      </c>
      <c r="AG35" s="46">
        <v>0.49099999999999999</v>
      </c>
      <c r="AH35" s="46">
        <v>0.51</v>
      </c>
      <c r="AI35" s="46">
        <v>0.53100000000000003</v>
      </c>
      <c r="AJ35" s="46">
        <v>0.55200000000000005</v>
      </c>
      <c r="AK35" s="46">
        <v>0.57499999999999996</v>
      </c>
      <c r="AL35" s="46">
        <v>0.6</v>
      </c>
      <c r="AM35" s="46">
        <v>0.627</v>
      </c>
      <c r="AN35" s="46">
        <v>0.65500000000000003</v>
      </c>
      <c r="AO35" s="46">
        <v>0.68600000000000005</v>
      </c>
      <c r="AP35" s="46">
        <v>0.71799999999999997</v>
      </c>
      <c r="AQ35" s="46">
        <v>0.754</v>
      </c>
      <c r="AR35" s="46">
        <v>0.79200000000000004</v>
      </c>
      <c r="AS35" s="46">
        <v>0.83399999999999996</v>
      </c>
      <c r="AT35" s="46">
        <v>0.879</v>
      </c>
      <c r="AU35" s="46">
        <v>0.92800000000000005</v>
      </c>
      <c r="AV35" s="46">
        <v>0.98199999999999998</v>
      </c>
    </row>
    <row r="36" spans="1:48" x14ac:dyDescent="0.25">
      <c r="A36" s="44">
        <v>9</v>
      </c>
      <c r="B36" s="46">
        <v>0.19500000000000001</v>
      </c>
      <c r="C36" s="46">
        <v>0.2</v>
      </c>
      <c r="D36" s="46">
        <v>0.20499999999999999</v>
      </c>
      <c r="E36" s="46">
        <v>0.21099999999999999</v>
      </c>
      <c r="F36" s="46">
        <v>0.216</v>
      </c>
      <c r="G36" s="46">
        <v>0.222</v>
      </c>
      <c r="H36" s="46">
        <v>0.22700000000000001</v>
      </c>
      <c r="I36" s="46">
        <v>0.23400000000000001</v>
      </c>
      <c r="J36" s="46">
        <v>0.24</v>
      </c>
      <c r="K36" s="46">
        <v>0.246</v>
      </c>
      <c r="L36" s="46">
        <v>0.253</v>
      </c>
      <c r="M36" s="46">
        <v>0.26</v>
      </c>
      <c r="N36" s="46">
        <v>0.26700000000000002</v>
      </c>
      <c r="O36" s="46">
        <v>0.27500000000000002</v>
      </c>
      <c r="P36" s="46">
        <v>0.28299999999999997</v>
      </c>
      <c r="Q36" s="46">
        <v>0.29099999999999998</v>
      </c>
      <c r="R36" s="46">
        <v>0.3</v>
      </c>
      <c r="S36" s="46">
        <v>0.309</v>
      </c>
      <c r="T36" s="46">
        <v>0.318</v>
      </c>
      <c r="U36" s="46">
        <v>0.32800000000000001</v>
      </c>
      <c r="V36" s="46">
        <v>0.33800000000000002</v>
      </c>
      <c r="W36" s="46">
        <v>0.34899999999999998</v>
      </c>
      <c r="X36" s="46">
        <v>0.36</v>
      </c>
      <c r="Y36" s="46">
        <v>0.372</v>
      </c>
      <c r="Z36" s="46">
        <v>0.38500000000000001</v>
      </c>
      <c r="AA36" s="46">
        <v>0.39800000000000002</v>
      </c>
      <c r="AB36" s="46">
        <v>0.41099999999999998</v>
      </c>
      <c r="AC36" s="46">
        <v>0.42599999999999999</v>
      </c>
      <c r="AD36" s="46">
        <v>0.441</v>
      </c>
      <c r="AE36" s="46">
        <v>0.45700000000000002</v>
      </c>
      <c r="AF36" s="46">
        <v>0.47499999999999998</v>
      </c>
      <c r="AG36" s="46">
        <v>0.49299999999999999</v>
      </c>
      <c r="AH36" s="46">
        <v>0.51200000000000001</v>
      </c>
      <c r="AI36" s="46">
        <v>0.53200000000000003</v>
      </c>
      <c r="AJ36" s="46">
        <v>0.55400000000000005</v>
      </c>
      <c r="AK36" s="46">
        <v>0.57699999999999996</v>
      </c>
      <c r="AL36" s="46">
        <v>0.60199999999999998</v>
      </c>
      <c r="AM36" s="46">
        <v>0.629</v>
      </c>
      <c r="AN36" s="46">
        <v>0.65700000000000003</v>
      </c>
      <c r="AO36" s="46">
        <v>0.68799999999999994</v>
      </c>
      <c r="AP36" s="46">
        <v>0.72099999999999997</v>
      </c>
      <c r="AQ36" s="46">
        <v>0.75700000000000001</v>
      </c>
      <c r="AR36" s="46">
        <v>0.79500000000000004</v>
      </c>
      <c r="AS36" s="46">
        <v>0.83699999999999997</v>
      </c>
      <c r="AT36" s="46">
        <v>0.88300000000000001</v>
      </c>
      <c r="AU36" s="46">
        <v>0.93200000000000005</v>
      </c>
      <c r="AV36" s="46">
        <v>0.98599999999999999</v>
      </c>
    </row>
    <row r="37" spans="1:48" x14ac:dyDescent="0.25">
      <c r="A37" s="44">
        <v>10</v>
      </c>
      <c r="B37" s="46">
        <v>0.19600000000000001</v>
      </c>
      <c r="C37" s="46">
        <v>0.20100000000000001</v>
      </c>
      <c r="D37" s="46">
        <v>0.20599999999999999</v>
      </c>
      <c r="E37" s="46">
        <v>0.21099999999999999</v>
      </c>
      <c r="F37" s="46">
        <v>0.216</v>
      </c>
      <c r="G37" s="46">
        <v>0.222</v>
      </c>
      <c r="H37" s="46">
        <v>0.22800000000000001</v>
      </c>
      <c r="I37" s="46">
        <v>0.23400000000000001</v>
      </c>
      <c r="J37" s="46">
        <v>0.24</v>
      </c>
      <c r="K37" s="46">
        <v>0.247</v>
      </c>
      <c r="L37" s="46">
        <v>0.254</v>
      </c>
      <c r="M37" s="46">
        <v>0.26100000000000001</v>
      </c>
      <c r="N37" s="46">
        <v>0.26800000000000002</v>
      </c>
      <c r="O37" s="46">
        <v>0.27600000000000002</v>
      </c>
      <c r="P37" s="46">
        <v>0.28399999999999997</v>
      </c>
      <c r="Q37" s="46">
        <v>0.29199999999999998</v>
      </c>
      <c r="R37" s="46">
        <v>0.30099999999999999</v>
      </c>
      <c r="S37" s="46">
        <v>0.31</v>
      </c>
      <c r="T37" s="46">
        <v>0.31900000000000001</v>
      </c>
      <c r="U37" s="46">
        <v>0.32900000000000001</v>
      </c>
      <c r="V37" s="46">
        <v>0.33900000000000002</v>
      </c>
      <c r="W37" s="46">
        <v>0.35</v>
      </c>
      <c r="X37" s="46">
        <v>0.36099999999999999</v>
      </c>
      <c r="Y37" s="46">
        <v>0.373</v>
      </c>
      <c r="Z37" s="46">
        <v>0.38600000000000001</v>
      </c>
      <c r="AA37" s="46">
        <v>0.39900000000000002</v>
      </c>
      <c r="AB37" s="46">
        <v>0.41299999999999998</v>
      </c>
      <c r="AC37" s="46">
        <v>0.42699999999999999</v>
      </c>
      <c r="AD37" s="46">
        <v>0.443</v>
      </c>
      <c r="AE37" s="46">
        <v>0.45900000000000002</v>
      </c>
      <c r="AF37" s="46">
        <v>0.47599999999999998</v>
      </c>
      <c r="AG37" s="46">
        <v>0.49399999999999999</v>
      </c>
      <c r="AH37" s="46">
        <v>0.51400000000000001</v>
      </c>
      <c r="AI37" s="46">
        <v>0.53400000000000003</v>
      </c>
      <c r="AJ37" s="46">
        <v>0.55600000000000005</v>
      </c>
      <c r="AK37" s="46">
        <v>0.57899999999999996</v>
      </c>
      <c r="AL37" s="46">
        <v>0.60399999999999998</v>
      </c>
      <c r="AM37" s="46">
        <v>0.63100000000000001</v>
      </c>
      <c r="AN37" s="46">
        <v>0.66</v>
      </c>
      <c r="AO37" s="46">
        <v>0.69099999999999995</v>
      </c>
      <c r="AP37" s="46">
        <v>0.72399999999999998</v>
      </c>
      <c r="AQ37" s="46">
        <v>0.76</v>
      </c>
      <c r="AR37" s="46">
        <v>0.79900000000000004</v>
      </c>
      <c r="AS37" s="46">
        <v>0.84099999999999997</v>
      </c>
      <c r="AT37" s="46">
        <v>0.88600000000000001</v>
      </c>
      <c r="AU37" s="46">
        <v>0.93600000000000005</v>
      </c>
      <c r="AV37" s="46">
        <v>0.99099999999999999</v>
      </c>
    </row>
    <row r="38" spans="1:48" x14ac:dyDescent="0.25">
      <c r="A38" s="44">
        <v>11</v>
      </c>
      <c r="B38" s="46">
        <v>0.19600000000000001</v>
      </c>
      <c r="C38" s="46">
        <v>0.20100000000000001</v>
      </c>
      <c r="D38" s="46">
        <v>0.20599999999999999</v>
      </c>
      <c r="E38" s="46">
        <v>0.21099999999999999</v>
      </c>
      <c r="F38" s="46">
        <v>0.217</v>
      </c>
      <c r="G38" s="46">
        <v>0.223</v>
      </c>
      <c r="H38" s="46">
        <v>0.22800000000000001</v>
      </c>
      <c r="I38" s="46">
        <v>0.23499999999999999</v>
      </c>
      <c r="J38" s="46">
        <v>0.24099999999999999</v>
      </c>
      <c r="K38" s="46">
        <v>0.247</v>
      </c>
      <c r="L38" s="46">
        <v>0.254</v>
      </c>
      <c r="M38" s="46">
        <v>0.26100000000000001</v>
      </c>
      <c r="N38" s="46">
        <v>0.26900000000000002</v>
      </c>
      <c r="O38" s="46">
        <v>0.27600000000000002</v>
      </c>
      <c r="P38" s="46">
        <v>0.28399999999999997</v>
      </c>
      <c r="Q38" s="46">
        <v>0.29299999999999998</v>
      </c>
      <c r="R38" s="46">
        <v>0.30099999999999999</v>
      </c>
      <c r="S38" s="46">
        <v>0.31</v>
      </c>
      <c r="T38" s="46">
        <v>0.32</v>
      </c>
      <c r="U38" s="46">
        <v>0.33</v>
      </c>
      <c r="V38" s="46">
        <v>0.34</v>
      </c>
      <c r="W38" s="46">
        <v>0.35099999999999998</v>
      </c>
      <c r="X38" s="46">
        <v>0.36199999999999999</v>
      </c>
      <c r="Y38" s="46">
        <v>0.374</v>
      </c>
      <c r="Z38" s="46">
        <v>0.38700000000000001</v>
      </c>
      <c r="AA38" s="46">
        <v>0.4</v>
      </c>
      <c r="AB38" s="46">
        <v>0.41399999999999998</v>
      </c>
      <c r="AC38" s="46">
        <v>0.42799999999999999</v>
      </c>
      <c r="AD38" s="46">
        <v>0.44400000000000001</v>
      </c>
      <c r="AE38" s="46">
        <v>0.46</v>
      </c>
      <c r="AF38" s="46">
        <v>0.47699999999999998</v>
      </c>
      <c r="AG38" s="46">
        <v>0.496</v>
      </c>
      <c r="AH38" s="46">
        <v>0.51500000000000001</v>
      </c>
      <c r="AI38" s="46">
        <v>0.53600000000000003</v>
      </c>
      <c r="AJ38" s="46">
        <v>0.55800000000000005</v>
      </c>
      <c r="AK38" s="46">
        <v>0.58099999999999996</v>
      </c>
      <c r="AL38" s="46">
        <v>0.60599999999999998</v>
      </c>
      <c r="AM38" s="46">
        <v>0.63300000000000001</v>
      </c>
      <c r="AN38" s="46">
        <v>0.66200000000000003</v>
      </c>
      <c r="AO38" s="46">
        <v>0.69299999999999995</v>
      </c>
      <c r="AP38" s="46">
        <v>0.72699999999999998</v>
      </c>
      <c r="AQ38" s="46">
        <v>0.76300000000000001</v>
      </c>
      <c r="AR38" s="46">
        <v>0.80200000000000005</v>
      </c>
      <c r="AS38" s="46">
        <v>0.84399999999999997</v>
      </c>
      <c r="AT38" s="46">
        <v>0.89</v>
      </c>
      <c r="AU38" s="46">
        <v>0.94099999999999995</v>
      </c>
      <c r="AV38" s="46">
        <v>0.995</v>
      </c>
    </row>
  </sheetData>
  <sheetProtection algorithmName="SHA-512" hashValue="JAlXv1FUZ2OXP+G1QU2/J7/wfV1rv6Go25F2gOgFOmWUsVPkgrvPXR9BB2hfxVrUL9CUckGnceuL5tOYqqwtOg==" saltValue="rhGTwsQCzldGkRrIPwLjjw==" spinCount="100000" sheet="1" objects="1" scenarios="1"/>
  <conditionalFormatting sqref="A6:A21">
    <cfRule type="expression" dxfId="351" priority="9" stopIfTrue="1">
      <formula>MOD(ROW(),2)=0</formula>
    </cfRule>
    <cfRule type="expression" dxfId="350" priority="10" stopIfTrue="1">
      <formula>MOD(ROW(),2)&lt;&gt;0</formula>
    </cfRule>
  </conditionalFormatting>
  <conditionalFormatting sqref="A26:A38">
    <cfRule type="expression" dxfId="349" priority="13" stopIfTrue="1">
      <formula>MOD(ROW(),2)=0</formula>
    </cfRule>
    <cfRule type="expression" dxfId="348" priority="14" stopIfTrue="1">
      <formula>MOD(ROW(),2)&lt;&gt;0</formula>
    </cfRule>
  </conditionalFormatting>
  <conditionalFormatting sqref="B6:AV21">
    <cfRule type="expression" dxfId="347" priority="11" stopIfTrue="1">
      <formula>MOD(ROW(),2)=0</formula>
    </cfRule>
    <cfRule type="expression" dxfId="346" priority="12" stopIfTrue="1">
      <formula>MOD(ROW(),2)&lt;&gt;0</formula>
    </cfRule>
  </conditionalFormatting>
  <conditionalFormatting sqref="B26:AV38">
    <cfRule type="expression" dxfId="345" priority="15" stopIfTrue="1">
      <formula>MOD(ROW(),2)=0</formula>
    </cfRule>
    <cfRule type="expression" dxfId="344" priority="16"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2E38-FA42-42E4-A89F-22E402A9FA61}">
  <sheetPr codeName="Sheet50"/>
  <dimension ref="A1:AQ38"/>
  <sheetViews>
    <sheetView showGridLines="0" workbookViewId="0">
      <selection activeCell="A6" sqref="A6"/>
    </sheetView>
  </sheetViews>
  <sheetFormatPr defaultRowHeight="12.5" x14ac:dyDescent="0.25"/>
  <cols>
    <col min="1" max="1" width="31.81640625" customWidth="1"/>
    <col min="2" max="43" width="22.81640625" customWidth="1"/>
  </cols>
  <sheetData>
    <row r="1" spans="1:43" s="1" customFormat="1" ht="20" x14ac:dyDescent="0.4">
      <c r="A1" s="2" t="s">
        <v>0</v>
      </c>
    </row>
    <row r="2" spans="1:43" s="1" customFormat="1" ht="15.5" x14ac:dyDescent="0.35">
      <c r="A2" s="30" t="s">
        <v>1</v>
      </c>
      <c r="B2" s="3" t="str">
        <f>wb_title</f>
        <v>Fire_E - Consolidated Factor Spreadsheet</v>
      </c>
    </row>
    <row r="3" spans="1:43" s="1" customFormat="1" ht="15.5" x14ac:dyDescent="0.35">
      <c r="A3" s="30" t="s">
        <v>2</v>
      </c>
      <c r="B3" s="3" t="str">
        <f>TABLE_FACTOR_TYPE_1 &amp; " - x-" &amp; TABLE_SERIES_NUMBER_1</f>
        <v>Pension Debit - x-326</v>
      </c>
    </row>
    <row r="6" spans="1:43" x14ac:dyDescent="0.25">
      <c r="A6" s="41" t="s">
        <v>378</v>
      </c>
      <c r="B6" s="48" t="s">
        <v>379</v>
      </c>
      <c r="C6" s="48"/>
      <c r="D6" s="48"/>
      <c r="E6" s="48"/>
      <c r="F6" s="48"/>
      <c r="G6" s="48"/>
      <c r="H6" s="48"/>
      <c r="I6" s="48"/>
      <c r="J6" s="48"/>
      <c r="K6" s="48"/>
      <c r="L6" s="48"/>
      <c r="M6" s="48"/>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row>
    <row r="7" spans="1:43" x14ac:dyDescent="0.25">
      <c r="A7" s="41" t="s">
        <v>380</v>
      </c>
      <c r="B7" s="48" t="s">
        <v>31</v>
      </c>
      <c r="C7" s="48"/>
      <c r="D7" s="48"/>
      <c r="E7" s="48"/>
      <c r="F7" s="48"/>
      <c r="G7" s="48"/>
      <c r="H7" s="48"/>
      <c r="I7" s="48"/>
      <c r="J7" s="48"/>
      <c r="K7" s="48"/>
      <c r="L7" s="48"/>
      <c r="M7" s="48"/>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row>
    <row r="8" spans="1:43" x14ac:dyDescent="0.25">
      <c r="A8" s="41" t="s">
        <v>124</v>
      </c>
      <c r="B8" s="48">
        <v>2006</v>
      </c>
      <c r="C8" s="48"/>
      <c r="D8" s="48"/>
      <c r="E8" s="48"/>
      <c r="F8" s="48"/>
      <c r="G8" s="48"/>
      <c r="H8" s="48"/>
      <c r="I8" s="48"/>
      <c r="J8" s="48"/>
      <c r="K8" s="48"/>
      <c r="L8" s="48"/>
      <c r="M8" s="48"/>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1:43" x14ac:dyDescent="0.25">
      <c r="A9" s="41" t="s">
        <v>125</v>
      </c>
      <c r="B9" s="48" t="s">
        <v>211</v>
      </c>
      <c r="C9" s="48"/>
      <c r="D9" s="48"/>
      <c r="E9" s="48"/>
      <c r="F9" s="48"/>
      <c r="G9" s="48"/>
      <c r="H9" s="48"/>
      <c r="I9" s="48"/>
      <c r="J9" s="48"/>
      <c r="K9" s="48"/>
      <c r="L9" s="48"/>
      <c r="M9" s="48"/>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1:43" x14ac:dyDescent="0.25">
      <c r="A10" s="41" t="s">
        <v>6</v>
      </c>
      <c r="B10" s="48" t="s">
        <v>236</v>
      </c>
      <c r="C10" s="48"/>
      <c r="D10" s="48"/>
      <c r="E10" s="48"/>
      <c r="F10" s="48"/>
      <c r="G10" s="48"/>
      <c r="H10" s="48"/>
      <c r="I10" s="48"/>
      <c r="J10" s="48"/>
      <c r="K10" s="48"/>
      <c r="L10" s="48"/>
      <c r="M10" s="4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1:43" x14ac:dyDescent="0.25">
      <c r="A11" s="41" t="s">
        <v>126</v>
      </c>
      <c r="B11" s="48" t="s">
        <v>213</v>
      </c>
      <c r="C11" s="48"/>
      <c r="D11" s="48"/>
      <c r="E11" s="48"/>
      <c r="F11" s="48"/>
      <c r="G11" s="48"/>
      <c r="H11" s="48"/>
      <c r="I11" s="48"/>
      <c r="J11" s="48"/>
      <c r="K11" s="48"/>
      <c r="L11" s="48"/>
      <c r="M11" s="48"/>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row>
    <row r="12" spans="1:43" x14ac:dyDescent="0.25">
      <c r="A12" s="41" t="s">
        <v>127</v>
      </c>
      <c r="B12" s="48" t="s">
        <v>224</v>
      </c>
      <c r="C12" s="48"/>
      <c r="D12" s="48"/>
      <c r="E12" s="48"/>
      <c r="F12" s="48"/>
      <c r="G12" s="48"/>
      <c r="H12" s="48"/>
      <c r="I12" s="48"/>
      <c r="J12" s="48"/>
      <c r="K12" s="48"/>
      <c r="L12" s="48"/>
      <c r="M12" s="48"/>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1:43" x14ac:dyDescent="0.25">
      <c r="A13" s="41" t="s">
        <v>381</v>
      </c>
      <c r="B13" s="48" t="s">
        <v>141</v>
      </c>
      <c r="C13" s="48"/>
      <c r="D13" s="48"/>
      <c r="E13" s="48"/>
      <c r="F13" s="48"/>
      <c r="G13" s="48"/>
      <c r="H13" s="48"/>
      <c r="I13" s="48"/>
      <c r="J13" s="48"/>
      <c r="K13" s="48"/>
      <c r="L13" s="48"/>
      <c r="M13" s="48"/>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1:43" x14ac:dyDescent="0.25">
      <c r="A14" s="41" t="s">
        <v>129</v>
      </c>
      <c r="B14" s="48">
        <v>326</v>
      </c>
      <c r="C14" s="48"/>
      <c r="D14" s="48"/>
      <c r="E14" s="48"/>
      <c r="F14" s="48"/>
      <c r="G14" s="48"/>
      <c r="H14" s="48"/>
      <c r="I14" s="48"/>
      <c r="J14" s="48"/>
      <c r="K14" s="48"/>
      <c r="L14" s="48"/>
      <c r="M14" s="48"/>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1:43" x14ac:dyDescent="0.25">
      <c r="A15" s="41" t="s">
        <v>382</v>
      </c>
      <c r="B15" s="48" t="s">
        <v>237</v>
      </c>
      <c r="C15" s="48"/>
      <c r="D15" s="48"/>
      <c r="E15" s="48"/>
      <c r="F15" s="48"/>
      <c r="G15" s="48"/>
      <c r="H15" s="48"/>
      <c r="I15" s="48"/>
      <c r="J15" s="48"/>
      <c r="K15" s="48"/>
      <c r="L15" s="48"/>
      <c r="M15" s="48"/>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row>
    <row r="16" spans="1:43" x14ac:dyDescent="0.25">
      <c r="A16" s="41" t="s">
        <v>131</v>
      </c>
      <c r="B16" s="48" t="s">
        <v>238</v>
      </c>
      <c r="C16" s="48"/>
      <c r="D16" s="48"/>
      <c r="E16" s="48"/>
      <c r="F16" s="48"/>
      <c r="G16" s="48"/>
      <c r="H16" s="48"/>
      <c r="I16" s="48"/>
      <c r="J16" s="48"/>
      <c r="K16" s="48"/>
      <c r="L16" s="48"/>
      <c r="M16" s="48"/>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row>
    <row r="17" spans="1:43" x14ac:dyDescent="0.25">
      <c r="A17" s="42" t="s">
        <v>383</v>
      </c>
      <c r="B17" s="48"/>
      <c r="C17" s="48"/>
      <c r="D17" s="48"/>
      <c r="E17" s="48"/>
      <c r="F17" s="48"/>
      <c r="G17" s="48"/>
      <c r="H17" s="48"/>
      <c r="I17" s="48"/>
      <c r="J17" s="48"/>
      <c r="K17" s="48"/>
      <c r="L17" s="48"/>
      <c r="M17" s="48"/>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row>
    <row r="18" spans="1:43" x14ac:dyDescent="0.25">
      <c r="A18" s="41" t="s">
        <v>133</v>
      </c>
      <c r="B18" s="49">
        <v>46163</v>
      </c>
      <c r="C18" s="49"/>
      <c r="D18" s="49"/>
      <c r="E18" s="49"/>
      <c r="F18" s="49"/>
      <c r="G18" s="49"/>
      <c r="H18" s="49"/>
      <c r="I18" s="49"/>
      <c r="J18" s="49"/>
      <c r="K18" s="49"/>
      <c r="L18" s="49"/>
      <c r="M18" s="49"/>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row>
    <row r="19" spans="1:43" x14ac:dyDescent="0.25">
      <c r="A19" s="41" t="s">
        <v>134</v>
      </c>
      <c r="B19" s="49"/>
      <c r="C19" s="49"/>
      <c r="D19" s="49"/>
      <c r="E19" s="49"/>
      <c r="F19" s="49"/>
      <c r="G19" s="49"/>
      <c r="H19" s="49"/>
      <c r="I19" s="49"/>
      <c r="J19" s="49"/>
      <c r="K19" s="49"/>
      <c r="L19" s="49"/>
      <c r="M19" s="49"/>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row>
    <row r="20" spans="1:43" x14ac:dyDescent="0.25">
      <c r="A20" s="41" t="s">
        <v>135</v>
      </c>
      <c r="B20" s="48" t="s">
        <v>144</v>
      </c>
      <c r="C20" s="48"/>
      <c r="D20" s="48"/>
      <c r="E20" s="48"/>
      <c r="F20" s="48"/>
      <c r="G20" s="48"/>
      <c r="H20" s="48"/>
      <c r="I20" s="48"/>
      <c r="J20" s="48"/>
      <c r="K20" s="48"/>
      <c r="L20" s="48"/>
      <c r="M20" s="48"/>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row>
    <row r="21" spans="1:43" x14ac:dyDescent="0.25">
      <c r="A21" s="41" t="s">
        <v>384</v>
      </c>
      <c r="B21" s="48" t="s">
        <v>63</v>
      </c>
      <c r="C21" s="48"/>
      <c r="D21" s="48"/>
      <c r="E21" s="48"/>
      <c r="F21" s="48"/>
      <c r="G21" s="48"/>
      <c r="H21" s="48"/>
      <c r="I21" s="48"/>
      <c r="J21" s="48"/>
      <c r="K21" s="48"/>
      <c r="L21" s="48"/>
      <c r="M21" s="48"/>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row>
    <row r="23" spans="1:43" x14ac:dyDescent="0.25">
      <c r="A23" s="23" t="str">
        <f>HYPERLINK("#'Factor List'!A1", "Back to Factor List")</f>
        <v>Back to Factor List</v>
      </c>
      <c r="B23" s="23" t="str">
        <f>HYPERLINK("#'Assumptions'!A1", "Assumptions")</f>
        <v>Assumptions</v>
      </c>
    </row>
    <row r="26" spans="1:43"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row>
    <row r="27" spans="1:43" x14ac:dyDescent="0.25">
      <c r="A27" s="44">
        <v>0</v>
      </c>
      <c r="B27" s="46">
        <v>0.24399999999999999</v>
      </c>
      <c r="C27" s="46">
        <v>0.25</v>
      </c>
      <c r="D27" s="46">
        <v>0.25700000000000001</v>
      </c>
      <c r="E27" s="46">
        <v>0.26400000000000001</v>
      </c>
      <c r="F27" s="46">
        <v>0.27</v>
      </c>
      <c r="G27" s="46">
        <v>0.27800000000000002</v>
      </c>
      <c r="H27" s="46">
        <v>0.28499999999999998</v>
      </c>
      <c r="I27" s="46">
        <v>0.29299999999999998</v>
      </c>
      <c r="J27" s="46">
        <v>0.30099999999999999</v>
      </c>
      <c r="K27" s="46">
        <v>0.309</v>
      </c>
      <c r="L27" s="46">
        <v>0.318</v>
      </c>
      <c r="M27" s="46">
        <v>0.32600000000000001</v>
      </c>
      <c r="N27" s="46">
        <v>0.33600000000000002</v>
      </c>
      <c r="O27" s="46">
        <v>0.34499999999999997</v>
      </c>
      <c r="P27" s="46">
        <v>0.35499999999999998</v>
      </c>
      <c r="Q27" s="46">
        <v>0.36599999999999999</v>
      </c>
      <c r="R27" s="46">
        <v>0.377</v>
      </c>
      <c r="S27" s="46">
        <v>0.38800000000000001</v>
      </c>
      <c r="T27" s="46">
        <v>0.4</v>
      </c>
      <c r="U27" s="46">
        <v>0.41299999999999998</v>
      </c>
      <c r="V27" s="46">
        <v>0.42599999999999999</v>
      </c>
      <c r="W27" s="46">
        <v>0.439</v>
      </c>
      <c r="X27" s="46">
        <v>0.45300000000000001</v>
      </c>
      <c r="Y27" s="46">
        <v>0.46800000000000003</v>
      </c>
      <c r="Z27" s="46">
        <v>0.48399999999999999</v>
      </c>
      <c r="AA27" s="46">
        <v>0.501</v>
      </c>
      <c r="AB27" s="46">
        <v>0.51800000000000002</v>
      </c>
      <c r="AC27" s="46">
        <v>0.53600000000000003</v>
      </c>
      <c r="AD27" s="46">
        <v>0.55600000000000005</v>
      </c>
      <c r="AE27" s="46">
        <v>0.57599999999999996</v>
      </c>
      <c r="AF27" s="46">
        <v>0.59799999999999998</v>
      </c>
      <c r="AG27" s="46">
        <v>0.621</v>
      </c>
      <c r="AH27" s="46">
        <v>0.64500000000000002</v>
      </c>
      <c r="AI27" s="46">
        <v>0.67100000000000004</v>
      </c>
      <c r="AJ27" s="46">
        <v>0.69799999999999995</v>
      </c>
      <c r="AK27" s="46">
        <v>0.72699999999999998</v>
      </c>
      <c r="AL27" s="46">
        <v>0.75900000000000001</v>
      </c>
      <c r="AM27" s="46">
        <v>0.79200000000000004</v>
      </c>
      <c r="AN27" s="46">
        <v>0.82799999999999996</v>
      </c>
      <c r="AO27" s="46">
        <v>0.86599999999999999</v>
      </c>
      <c r="AP27" s="46">
        <v>0.90700000000000003</v>
      </c>
      <c r="AQ27" s="46">
        <v>0.95199999999999996</v>
      </c>
    </row>
    <row r="28" spans="1:43" x14ac:dyDescent="0.25">
      <c r="A28" s="44">
        <v>1</v>
      </c>
      <c r="B28" s="46">
        <v>0.245</v>
      </c>
      <c r="C28" s="46">
        <v>0.251</v>
      </c>
      <c r="D28" s="46">
        <v>0.25700000000000001</v>
      </c>
      <c r="E28" s="46">
        <v>0.26400000000000001</v>
      </c>
      <c r="F28" s="46">
        <v>0.27100000000000002</v>
      </c>
      <c r="G28" s="46">
        <v>0.27800000000000002</v>
      </c>
      <c r="H28" s="46">
        <v>0.28599999999999998</v>
      </c>
      <c r="I28" s="46">
        <v>0.29299999999999998</v>
      </c>
      <c r="J28" s="46">
        <v>0.30099999999999999</v>
      </c>
      <c r="K28" s="46">
        <v>0.31</v>
      </c>
      <c r="L28" s="46">
        <v>0.318</v>
      </c>
      <c r="M28" s="46">
        <v>0.32700000000000001</v>
      </c>
      <c r="N28" s="46">
        <v>0.33700000000000002</v>
      </c>
      <c r="O28" s="46">
        <v>0.34599999999999997</v>
      </c>
      <c r="P28" s="46">
        <v>0.35599999999999998</v>
      </c>
      <c r="Q28" s="46">
        <v>0.36699999999999999</v>
      </c>
      <c r="R28" s="46">
        <v>0.378</v>
      </c>
      <c r="S28" s="46">
        <v>0.38900000000000001</v>
      </c>
      <c r="T28" s="46">
        <v>0.40100000000000002</v>
      </c>
      <c r="U28" s="46">
        <v>0.41399999999999998</v>
      </c>
      <c r="V28" s="46">
        <v>0.42699999999999999</v>
      </c>
      <c r="W28" s="46">
        <v>0.44</v>
      </c>
      <c r="X28" s="46">
        <v>0.45500000000000002</v>
      </c>
      <c r="Y28" s="46">
        <v>0.47</v>
      </c>
      <c r="Z28" s="46">
        <v>0.48599999999999999</v>
      </c>
      <c r="AA28" s="46">
        <v>0.502</v>
      </c>
      <c r="AB28" s="46">
        <v>0.52</v>
      </c>
      <c r="AC28" s="46">
        <v>0.53800000000000003</v>
      </c>
      <c r="AD28" s="46">
        <v>0.55800000000000005</v>
      </c>
      <c r="AE28" s="46">
        <v>0.57799999999999996</v>
      </c>
      <c r="AF28" s="46">
        <v>0.6</v>
      </c>
      <c r="AG28" s="46">
        <v>0.623</v>
      </c>
      <c r="AH28" s="46">
        <v>0.64700000000000002</v>
      </c>
      <c r="AI28" s="46">
        <v>0.67300000000000004</v>
      </c>
      <c r="AJ28" s="46">
        <v>0.70099999999999996</v>
      </c>
      <c r="AK28" s="46">
        <v>0.73</v>
      </c>
      <c r="AL28" s="46">
        <v>0.76100000000000001</v>
      </c>
      <c r="AM28" s="46">
        <v>0.79500000000000004</v>
      </c>
      <c r="AN28" s="46">
        <v>0.83099999999999996</v>
      </c>
      <c r="AO28" s="46">
        <v>0.87</v>
      </c>
      <c r="AP28" s="46">
        <v>0.91100000000000003</v>
      </c>
      <c r="AQ28" s="46">
        <v>0.95599999999999996</v>
      </c>
    </row>
    <row r="29" spans="1:43" x14ac:dyDescent="0.25">
      <c r="A29" s="44">
        <v>2</v>
      </c>
      <c r="B29" s="46">
        <v>0.245</v>
      </c>
      <c r="C29" s="46">
        <v>0.252</v>
      </c>
      <c r="D29" s="46">
        <v>0.25800000000000001</v>
      </c>
      <c r="E29" s="46">
        <v>0.26500000000000001</v>
      </c>
      <c r="F29" s="46">
        <v>0.27200000000000002</v>
      </c>
      <c r="G29" s="46">
        <v>0.27900000000000003</v>
      </c>
      <c r="H29" s="46">
        <v>0.28599999999999998</v>
      </c>
      <c r="I29" s="46">
        <v>0.29399999999999998</v>
      </c>
      <c r="J29" s="46">
        <v>0.30199999999999999</v>
      </c>
      <c r="K29" s="46">
        <v>0.31</v>
      </c>
      <c r="L29" s="46">
        <v>0.31900000000000001</v>
      </c>
      <c r="M29" s="46">
        <v>0.32800000000000001</v>
      </c>
      <c r="N29" s="46">
        <v>0.33700000000000002</v>
      </c>
      <c r="O29" s="46">
        <v>0.34699999999999998</v>
      </c>
      <c r="P29" s="46">
        <v>0.35699999999999998</v>
      </c>
      <c r="Q29" s="46">
        <v>0.36799999999999999</v>
      </c>
      <c r="R29" s="46">
        <v>0.379</v>
      </c>
      <c r="S29" s="46">
        <v>0.39</v>
      </c>
      <c r="T29" s="46">
        <v>0.40200000000000002</v>
      </c>
      <c r="U29" s="46">
        <v>0.41499999999999998</v>
      </c>
      <c r="V29" s="46">
        <v>0.42799999999999999</v>
      </c>
      <c r="W29" s="46">
        <v>0.442</v>
      </c>
      <c r="X29" s="46">
        <v>0.45600000000000002</v>
      </c>
      <c r="Y29" s="46">
        <v>0.47099999999999997</v>
      </c>
      <c r="Z29" s="46">
        <v>0.48699999999999999</v>
      </c>
      <c r="AA29" s="46">
        <v>0.504</v>
      </c>
      <c r="AB29" s="46">
        <v>0.52100000000000002</v>
      </c>
      <c r="AC29" s="46">
        <v>0.54</v>
      </c>
      <c r="AD29" s="46">
        <v>0.55900000000000005</v>
      </c>
      <c r="AE29" s="46">
        <v>0.57999999999999996</v>
      </c>
      <c r="AF29" s="46">
        <v>0.60199999999999998</v>
      </c>
      <c r="AG29" s="46">
        <v>0.625</v>
      </c>
      <c r="AH29" s="46">
        <v>0.64900000000000002</v>
      </c>
      <c r="AI29" s="46">
        <v>0.67500000000000004</v>
      </c>
      <c r="AJ29" s="46">
        <v>0.70299999999999996</v>
      </c>
      <c r="AK29" s="46">
        <v>0.73299999999999998</v>
      </c>
      <c r="AL29" s="46">
        <v>0.76400000000000001</v>
      </c>
      <c r="AM29" s="46">
        <v>0.79800000000000004</v>
      </c>
      <c r="AN29" s="46">
        <v>0.83399999999999996</v>
      </c>
      <c r="AO29" s="46">
        <v>0.873</v>
      </c>
      <c r="AP29" s="46">
        <v>0.91500000000000004</v>
      </c>
      <c r="AQ29" s="46">
        <v>0.96</v>
      </c>
    </row>
    <row r="30" spans="1:43" x14ac:dyDescent="0.25">
      <c r="A30" s="44">
        <v>3</v>
      </c>
      <c r="B30" s="46">
        <v>0.246</v>
      </c>
      <c r="C30" s="46">
        <v>0.252</v>
      </c>
      <c r="D30" s="46">
        <v>0.25900000000000001</v>
      </c>
      <c r="E30" s="46">
        <v>0.26500000000000001</v>
      </c>
      <c r="F30" s="46">
        <v>0.27200000000000002</v>
      </c>
      <c r="G30" s="46">
        <v>0.27900000000000003</v>
      </c>
      <c r="H30" s="46">
        <v>0.28699999999999998</v>
      </c>
      <c r="I30" s="46">
        <v>0.29499999999999998</v>
      </c>
      <c r="J30" s="46">
        <v>0.30299999999999999</v>
      </c>
      <c r="K30" s="46">
        <v>0.311</v>
      </c>
      <c r="L30" s="46">
        <v>0.32</v>
      </c>
      <c r="M30" s="46">
        <v>0.32900000000000001</v>
      </c>
      <c r="N30" s="46">
        <v>0.33800000000000002</v>
      </c>
      <c r="O30" s="46">
        <v>0.34799999999999998</v>
      </c>
      <c r="P30" s="46">
        <v>0.35799999999999998</v>
      </c>
      <c r="Q30" s="46">
        <v>0.36899999999999999</v>
      </c>
      <c r="R30" s="46">
        <v>0.38</v>
      </c>
      <c r="S30" s="46">
        <v>0.39100000000000001</v>
      </c>
      <c r="T30" s="46">
        <v>0.40300000000000002</v>
      </c>
      <c r="U30" s="46">
        <v>0.41599999999999998</v>
      </c>
      <c r="V30" s="46">
        <v>0.42899999999999999</v>
      </c>
      <c r="W30" s="46">
        <v>0.443</v>
      </c>
      <c r="X30" s="46">
        <v>0.45700000000000002</v>
      </c>
      <c r="Y30" s="46">
        <v>0.47199999999999998</v>
      </c>
      <c r="Z30" s="46">
        <v>0.48799999999999999</v>
      </c>
      <c r="AA30" s="46">
        <v>0.505</v>
      </c>
      <c r="AB30" s="46">
        <v>0.52300000000000002</v>
      </c>
      <c r="AC30" s="46">
        <v>0.54100000000000004</v>
      </c>
      <c r="AD30" s="46">
        <v>0.56100000000000005</v>
      </c>
      <c r="AE30" s="46">
        <v>0.58199999999999996</v>
      </c>
      <c r="AF30" s="46">
        <v>0.60399999999999998</v>
      </c>
      <c r="AG30" s="46">
        <v>0.627</v>
      </c>
      <c r="AH30" s="46">
        <v>0.65200000000000002</v>
      </c>
      <c r="AI30" s="46">
        <v>0.67800000000000005</v>
      </c>
      <c r="AJ30" s="46">
        <v>0.70599999999999996</v>
      </c>
      <c r="AK30" s="46">
        <v>0.73499999999999999</v>
      </c>
      <c r="AL30" s="46">
        <v>0.76700000000000002</v>
      </c>
      <c r="AM30" s="46">
        <v>0.80100000000000005</v>
      </c>
      <c r="AN30" s="46">
        <v>0.83699999999999997</v>
      </c>
      <c r="AO30" s="46">
        <v>0.877</v>
      </c>
      <c r="AP30" s="46">
        <v>0.91900000000000004</v>
      </c>
      <c r="AQ30" s="46">
        <v>0.96399999999999997</v>
      </c>
    </row>
    <row r="31" spans="1:43" x14ac:dyDescent="0.25">
      <c r="A31" s="44">
        <v>4</v>
      </c>
      <c r="B31" s="46">
        <v>0.246</v>
      </c>
      <c r="C31" s="46">
        <v>0.253</v>
      </c>
      <c r="D31" s="46">
        <v>0.25900000000000001</v>
      </c>
      <c r="E31" s="46">
        <v>0.26600000000000001</v>
      </c>
      <c r="F31" s="46">
        <v>0.27300000000000002</v>
      </c>
      <c r="G31" s="46">
        <v>0.28000000000000003</v>
      </c>
      <c r="H31" s="46">
        <v>0.28799999999999998</v>
      </c>
      <c r="I31" s="46">
        <v>0.29499999999999998</v>
      </c>
      <c r="J31" s="46">
        <v>0.30299999999999999</v>
      </c>
      <c r="K31" s="46">
        <v>0.312</v>
      </c>
      <c r="L31" s="46">
        <v>0.32100000000000001</v>
      </c>
      <c r="M31" s="46">
        <v>0.33</v>
      </c>
      <c r="N31" s="46">
        <v>0.33900000000000002</v>
      </c>
      <c r="O31" s="46">
        <v>0.34899999999999998</v>
      </c>
      <c r="P31" s="46">
        <v>0.35899999999999999</v>
      </c>
      <c r="Q31" s="46">
        <v>0.37</v>
      </c>
      <c r="R31" s="46">
        <v>0.38100000000000001</v>
      </c>
      <c r="S31" s="46">
        <v>0.39200000000000002</v>
      </c>
      <c r="T31" s="46">
        <v>0.40400000000000003</v>
      </c>
      <c r="U31" s="46">
        <v>0.41699999999999998</v>
      </c>
      <c r="V31" s="46">
        <v>0.43</v>
      </c>
      <c r="W31" s="46">
        <v>0.44400000000000001</v>
      </c>
      <c r="X31" s="46">
        <v>0.45800000000000002</v>
      </c>
      <c r="Y31" s="46">
        <v>0.47399999999999998</v>
      </c>
      <c r="Z31" s="46">
        <v>0.49</v>
      </c>
      <c r="AA31" s="46">
        <v>0.50700000000000001</v>
      </c>
      <c r="AB31" s="46">
        <v>0.52400000000000002</v>
      </c>
      <c r="AC31" s="46">
        <v>0.54300000000000004</v>
      </c>
      <c r="AD31" s="46">
        <v>0.56299999999999994</v>
      </c>
      <c r="AE31" s="46">
        <v>0.58299999999999996</v>
      </c>
      <c r="AF31" s="46">
        <v>0.60599999999999998</v>
      </c>
      <c r="AG31" s="46">
        <v>0.629</v>
      </c>
      <c r="AH31" s="46">
        <v>0.65400000000000003</v>
      </c>
      <c r="AI31" s="46">
        <v>0.68</v>
      </c>
      <c r="AJ31" s="46">
        <v>0.70799999999999996</v>
      </c>
      <c r="AK31" s="46">
        <v>0.73799999999999999</v>
      </c>
      <c r="AL31" s="46">
        <v>0.77</v>
      </c>
      <c r="AM31" s="46">
        <v>0.80400000000000005</v>
      </c>
      <c r="AN31" s="46">
        <v>0.84099999999999997</v>
      </c>
      <c r="AO31" s="46">
        <v>0.88</v>
      </c>
      <c r="AP31" s="46">
        <v>0.92200000000000004</v>
      </c>
      <c r="AQ31" s="46">
        <v>0.96799999999999997</v>
      </c>
    </row>
    <row r="32" spans="1:43" x14ac:dyDescent="0.25">
      <c r="A32" s="44">
        <v>5</v>
      </c>
      <c r="B32" s="46">
        <v>0.247</v>
      </c>
      <c r="C32" s="46">
        <v>0.253</v>
      </c>
      <c r="D32" s="46">
        <v>0.26</v>
      </c>
      <c r="E32" s="46">
        <v>0.26600000000000001</v>
      </c>
      <c r="F32" s="46">
        <v>0.27300000000000002</v>
      </c>
      <c r="G32" s="46">
        <v>0.28100000000000003</v>
      </c>
      <c r="H32" s="46">
        <v>0.28799999999999998</v>
      </c>
      <c r="I32" s="46">
        <v>0.29599999999999999</v>
      </c>
      <c r="J32" s="46">
        <v>0.30399999999999999</v>
      </c>
      <c r="K32" s="46">
        <v>0.313</v>
      </c>
      <c r="L32" s="46">
        <v>0.32100000000000001</v>
      </c>
      <c r="M32" s="46">
        <v>0.33</v>
      </c>
      <c r="N32" s="46">
        <v>0.34</v>
      </c>
      <c r="O32" s="46">
        <v>0.35</v>
      </c>
      <c r="P32" s="46">
        <v>0.36</v>
      </c>
      <c r="Q32" s="46">
        <v>0.37</v>
      </c>
      <c r="R32" s="46">
        <v>0.38200000000000001</v>
      </c>
      <c r="S32" s="46">
        <v>0.39300000000000002</v>
      </c>
      <c r="T32" s="46">
        <v>0.40500000000000003</v>
      </c>
      <c r="U32" s="46">
        <v>0.41799999999999998</v>
      </c>
      <c r="V32" s="46">
        <v>0.43099999999999999</v>
      </c>
      <c r="W32" s="46">
        <v>0.44500000000000001</v>
      </c>
      <c r="X32" s="46">
        <v>0.46</v>
      </c>
      <c r="Y32" s="46">
        <v>0.47499999999999998</v>
      </c>
      <c r="Z32" s="46">
        <v>0.49099999999999999</v>
      </c>
      <c r="AA32" s="46">
        <v>0.50800000000000001</v>
      </c>
      <c r="AB32" s="46">
        <v>0.52600000000000002</v>
      </c>
      <c r="AC32" s="46">
        <v>0.54500000000000004</v>
      </c>
      <c r="AD32" s="46">
        <v>0.56399999999999995</v>
      </c>
      <c r="AE32" s="46">
        <v>0.58499999999999996</v>
      </c>
      <c r="AF32" s="46">
        <v>0.60699999999999998</v>
      </c>
      <c r="AG32" s="46">
        <v>0.63100000000000001</v>
      </c>
      <c r="AH32" s="46">
        <v>0.65600000000000003</v>
      </c>
      <c r="AI32" s="46">
        <v>0.68200000000000005</v>
      </c>
      <c r="AJ32" s="46">
        <v>0.71</v>
      </c>
      <c r="AK32" s="46">
        <v>0.74</v>
      </c>
      <c r="AL32" s="46">
        <v>0.77300000000000002</v>
      </c>
      <c r="AM32" s="46">
        <v>0.80700000000000005</v>
      </c>
      <c r="AN32" s="46">
        <v>0.84399999999999997</v>
      </c>
      <c r="AO32" s="46">
        <v>0.88300000000000001</v>
      </c>
      <c r="AP32" s="46">
        <v>0.92600000000000005</v>
      </c>
      <c r="AQ32" s="46">
        <v>0.97199999999999998</v>
      </c>
    </row>
    <row r="33" spans="1:43" x14ac:dyDescent="0.25">
      <c r="A33" s="44">
        <v>6</v>
      </c>
      <c r="B33" s="46">
        <v>0.247</v>
      </c>
      <c r="C33" s="46">
        <v>0.254</v>
      </c>
      <c r="D33" s="46">
        <v>0.26</v>
      </c>
      <c r="E33" s="46">
        <v>0.26700000000000002</v>
      </c>
      <c r="F33" s="46">
        <v>0.27400000000000002</v>
      </c>
      <c r="G33" s="46">
        <v>0.28100000000000003</v>
      </c>
      <c r="H33" s="46">
        <v>0.28899999999999998</v>
      </c>
      <c r="I33" s="46">
        <v>0.29699999999999999</v>
      </c>
      <c r="J33" s="46">
        <v>0.30499999999999999</v>
      </c>
      <c r="K33" s="46">
        <v>0.313</v>
      </c>
      <c r="L33" s="46">
        <v>0.32200000000000001</v>
      </c>
      <c r="M33" s="46">
        <v>0.33100000000000002</v>
      </c>
      <c r="N33" s="46">
        <v>0.34100000000000003</v>
      </c>
      <c r="O33" s="46">
        <v>0.35</v>
      </c>
      <c r="P33" s="46">
        <v>0.36099999999999999</v>
      </c>
      <c r="Q33" s="46">
        <v>0.371</v>
      </c>
      <c r="R33" s="46">
        <v>0.38300000000000001</v>
      </c>
      <c r="S33" s="46">
        <v>0.39400000000000002</v>
      </c>
      <c r="T33" s="46">
        <v>0.40600000000000003</v>
      </c>
      <c r="U33" s="46">
        <v>0.41899999999999998</v>
      </c>
      <c r="V33" s="46">
        <v>0.432</v>
      </c>
      <c r="W33" s="46">
        <v>0.44600000000000001</v>
      </c>
      <c r="X33" s="46">
        <v>0.46100000000000002</v>
      </c>
      <c r="Y33" s="46">
        <v>0.47599999999999998</v>
      </c>
      <c r="Z33" s="46">
        <v>0.49199999999999999</v>
      </c>
      <c r="AA33" s="46">
        <v>0.50900000000000001</v>
      </c>
      <c r="AB33" s="46">
        <v>0.52700000000000002</v>
      </c>
      <c r="AC33" s="46">
        <v>0.54600000000000004</v>
      </c>
      <c r="AD33" s="46">
        <v>0.56599999999999995</v>
      </c>
      <c r="AE33" s="46">
        <v>0.58699999999999997</v>
      </c>
      <c r="AF33" s="46">
        <v>0.60899999999999999</v>
      </c>
      <c r="AG33" s="46">
        <v>0.63300000000000001</v>
      </c>
      <c r="AH33" s="46">
        <v>0.65800000000000003</v>
      </c>
      <c r="AI33" s="46">
        <v>0.68500000000000005</v>
      </c>
      <c r="AJ33" s="46">
        <v>0.71299999999999997</v>
      </c>
      <c r="AK33" s="46">
        <v>0.74299999999999999</v>
      </c>
      <c r="AL33" s="46">
        <v>0.77500000000000002</v>
      </c>
      <c r="AM33" s="46">
        <v>0.81</v>
      </c>
      <c r="AN33" s="46">
        <v>0.84699999999999998</v>
      </c>
      <c r="AO33" s="46">
        <v>0.88700000000000001</v>
      </c>
      <c r="AP33" s="46">
        <v>0.93</v>
      </c>
      <c r="AQ33" s="46">
        <v>0.97599999999999998</v>
      </c>
    </row>
    <row r="34" spans="1:43" x14ac:dyDescent="0.25">
      <c r="A34" s="44">
        <v>7</v>
      </c>
      <c r="B34" s="46">
        <v>0.248</v>
      </c>
      <c r="C34" s="46">
        <v>0.254</v>
      </c>
      <c r="D34" s="46">
        <v>0.26100000000000001</v>
      </c>
      <c r="E34" s="46">
        <v>0.26800000000000002</v>
      </c>
      <c r="F34" s="46">
        <v>0.27500000000000002</v>
      </c>
      <c r="G34" s="46">
        <v>0.28199999999999997</v>
      </c>
      <c r="H34" s="46">
        <v>0.28999999999999998</v>
      </c>
      <c r="I34" s="46">
        <v>0.29699999999999999</v>
      </c>
      <c r="J34" s="46">
        <v>0.30599999999999999</v>
      </c>
      <c r="K34" s="46">
        <v>0.314</v>
      </c>
      <c r="L34" s="46">
        <v>0.32300000000000001</v>
      </c>
      <c r="M34" s="46">
        <v>0.33200000000000002</v>
      </c>
      <c r="N34" s="46">
        <v>0.34100000000000003</v>
      </c>
      <c r="O34" s="46">
        <v>0.35099999999999998</v>
      </c>
      <c r="P34" s="46">
        <v>0.36199999999999999</v>
      </c>
      <c r="Q34" s="46">
        <v>0.372</v>
      </c>
      <c r="R34" s="46">
        <v>0.38300000000000001</v>
      </c>
      <c r="S34" s="46">
        <v>0.39500000000000002</v>
      </c>
      <c r="T34" s="46">
        <v>0.40699999999999997</v>
      </c>
      <c r="U34" s="46">
        <v>0.42</v>
      </c>
      <c r="V34" s="46">
        <v>0.434</v>
      </c>
      <c r="W34" s="46">
        <v>0.44800000000000001</v>
      </c>
      <c r="X34" s="46">
        <v>0.46200000000000002</v>
      </c>
      <c r="Y34" s="46">
        <v>0.47799999999999998</v>
      </c>
      <c r="Z34" s="46">
        <v>0.49399999999999999</v>
      </c>
      <c r="AA34" s="46">
        <v>0.51100000000000001</v>
      </c>
      <c r="AB34" s="46">
        <v>0.52900000000000003</v>
      </c>
      <c r="AC34" s="46">
        <v>0.54800000000000004</v>
      </c>
      <c r="AD34" s="46">
        <v>0.56799999999999995</v>
      </c>
      <c r="AE34" s="46">
        <v>0.58899999999999997</v>
      </c>
      <c r="AF34" s="46">
        <v>0.61099999999999999</v>
      </c>
      <c r="AG34" s="46">
        <v>0.63500000000000001</v>
      </c>
      <c r="AH34" s="46">
        <v>0.66</v>
      </c>
      <c r="AI34" s="46">
        <v>0.68700000000000006</v>
      </c>
      <c r="AJ34" s="46">
        <v>0.71499999999999997</v>
      </c>
      <c r="AK34" s="46">
        <v>0.746</v>
      </c>
      <c r="AL34" s="46">
        <v>0.77800000000000002</v>
      </c>
      <c r="AM34" s="46">
        <v>0.81299999999999994</v>
      </c>
      <c r="AN34" s="46">
        <v>0.85</v>
      </c>
      <c r="AO34" s="46">
        <v>0.89</v>
      </c>
      <c r="AP34" s="46">
        <v>0.93300000000000005</v>
      </c>
      <c r="AQ34" s="46">
        <v>0.98</v>
      </c>
    </row>
    <row r="35" spans="1:43" x14ac:dyDescent="0.25">
      <c r="A35" s="44">
        <v>8</v>
      </c>
      <c r="B35" s="46">
        <v>0.248</v>
      </c>
      <c r="C35" s="46">
        <v>0.255</v>
      </c>
      <c r="D35" s="46">
        <v>0.26100000000000001</v>
      </c>
      <c r="E35" s="46">
        <v>0.26800000000000002</v>
      </c>
      <c r="F35" s="46">
        <v>0.27500000000000002</v>
      </c>
      <c r="G35" s="46">
        <v>0.28299999999999997</v>
      </c>
      <c r="H35" s="46">
        <v>0.28999999999999998</v>
      </c>
      <c r="I35" s="46">
        <v>0.29799999999999999</v>
      </c>
      <c r="J35" s="46">
        <v>0.30599999999999999</v>
      </c>
      <c r="K35" s="46">
        <v>0.315</v>
      </c>
      <c r="L35" s="46">
        <v>0.32300000000000001</v>
      </c>
      <c r="M35" s="46">
        <v>0.33300000000000002</v>
      </c>
      <c r="N35" s="46">
        <v>0.34200000000000003</v>
      </c>
      <c r="O35" s="46">
        <v>0.35199999999999998</v>
      </c>
      <c r="P35" s="46">
        <v>0.36199999999999999</v>
      </c>
      <c r="Q35" s="46">
        <v>0.373</v>
      </c>
      <c r="R35" s="46">
        <v>0.38400000000000001</v>
      </c>
      <c r="S35" s="46">
        <v>0.39600000000000002</v>
      </c>
      <c r="T35" s="46">
        <v>0.40799999999999997</v>
      </c>
      <c r="U35" s="46">
        <v>0.42099999999999999</v>
      </c>
      <c r="V35" s="46">
        <v>0.435</v>
      </c>
      <c r="W35" s="46">
        <v>0.44900000000000001</v>
      </c>
      <c r="X35" s="46">
        <v>0.46300000000000002</v>
      </c>
      <c r="Y35" s="46">
        <v>0.47899999999999998</v>
      </c>
      <c r="Z35" s="46">
        <v>0.495</v>
      </c>
      <c r="AA35" s="46">
        <v>0.51200000000000001</v>
      </c>
      <c r="AB35" s="46">
        <v>0.53</v>
      </c>
      <c r="AC35" s="46">
        <v>0.54900000000000004</v>
      </c>
      <c r="AD35" s="46">
        <v>0.56899999999999995</v>
      </c>
      <c r="AE35" s="46">
        <v>0.59099999999999997</v>
      </c>
      <c r="AF35" s="46">
        <v>0.61299999999999999</v>
      </c>
      <c r="AG35" s="46">
        <v>0.63700000000000001</v>
      </c>
      <c r="AH35" s="46">
        <v>0.66200000000000003</v>
      </c>
      <c r="AI35" s="46">
        <v>0.68899999999999995</v>
      </c>
      <c r="AJ35" s="46">
        <v>0.71799999999999997</v>
      </c>
      <c r="AK35" s="46">
        <v>0.748</v>
      </c>
      <c r="AL35" s="46">
        <v>0.78100000000000003</v>
      </c>
      <c r="AM35" s="46">
        <v>0.81599999999999995</v>
      </c>
      <c r="AN35" s="46">
        <v>0.85299999999999998</v>
      </c>
      <c r="AO35" s="46">
        <v>0.89400000000000002</v>
      </c>
      <c r="AP35" s="46">
        <v>0.93700000000000006</v>
      </c>
      <c r="AQ35" s="46">
        <v>0.98399999999999999</v>
      </c>
    </row>
    <row r="36" spans="1:43" x14ac:dyDescent="0.25">
      <c r="A36" s="44">
        <v>9</v>
      </c>
      <c r="B36" s="46">
        <v>0.249</v>
      </c>
      <c r="C36" s="46">
        <v>0.255</v>
      </c>
      <c r="D36" s="46">
        <v>0.26200000000000001</v>
      </c>
      <c r="E36" s="46">
        <v>0.26900000000000002</v>
      </c>
      <c r="F36" s="46">
        <v>0.27600000000000002</v>
      </c>
      <c r="G36" s="46">
        <v>0.28299999999999997</v>
      </c>
      <c r="H36" s="46">
        <v>0.29099999999999998</v>
      </c>
      <c r="I36" s="46">
        <v>0.29899999999999999</v>
      </c>
      <c r="J36" s="46">
        <v>0.307</v>
      </c>
      <c r="K36" s="46">
        <v>0.315</v>
      </c>
      <c r="L36" s="46">
        <v>0.32400000000000001</v>
      </c>
      <c r="M36" s="46">
        <v>0.33300000000000002</v>
      </c>
      <c r="N36" s="46">
        <v>0.34300000000000003</v>
      </c>
      <c r="O36" s="46">
        <v>0.35299999999999998</v>
      </c>
      <c r="P36" s="46">
        <v>0.36299999999999999</v>
      </c>
      <c r="Q36" s="46">
        <v>0.374</v>
      </c>
      <c r="R36" s="46">
        <v>0.38500000000000001</v>
      </c>
      <c r="S36" s="46">
        <v>0.39700000000000002</v>
      </c>
      <c r="T36" s="46">
        <v>0.40899999999999997</v>
      </c>
      <c r="U36" s="46">
        <v>0.42199999999999999</v>
      </c>
      <c r="V36" s="46">
        <v>0.436</v>
      </c>
      <c r="W36" s="46">
        <v>0.45</v>
      </c>
      <c r="X36" s="46">
        <v>0.46500000000000002</v>
      </c>
      <c r="Y36" s="46">
        <v>0.48</v>
      </c>
      <c r="Z36" s="46">
        <v>0.497</v>
      </c>
      <c r="AA36" s="46">
        <v>0.51400000000000001</v>
      </c>
      <c r="AB36" s="46">
        <v>0.53200000000000003</v>
      </c>
      <c r="AC36" s="46">
        <v>0.55100000000000005</v>
      </c>
      <c r="AD36" s="46">
        <v>0.57099999999999995</v>
      </c>
      <c r="AE36" s="46">
        <v>0.59199999999999997</v>
      </c>
      <c r="AF36" s="46">
        <v>0.61499999999999999</v>
      </c>
      <c r="AG36" s="46">
        <v>0.63900000000000001</v>
      </c>
      <c r="AH36" s="46">
        <v>0.66400000000000003</v>
      </c>
      <c r="AI36" s="46">
        <v>0.69099999999999995</v>
      </c>
      <c r="AJ36" s="46">
        <v>0.72</v>
      </c>
      <c r="AK36" s="46">
        <v>0.751</v>
      </c>
      <c r="AL36" s="46">
        <v>0.78400000000000003</v>
      </c>
      <c r="AM36" s="46">
        <v>0.81899999999999995</v>
      </c>
      <c r="AN36" s="46">
        <v>0.85699999999999998</v>
      </c>
      <c r="AO36" s="46">
        <v>0.89700000000000002</v>
      </c>
      <c r="AP36" s="46">
        <v>0.94099999999999995</v>
      </c>
      <c r="AQ36" s="46">
        <v>0.98799999999999999</v>
      </c>
    </row>
    <row r="37" spans="1:43" x14ac:dyDescent="0.25">
      <c r="A37" s="44">
        <v>10</v>
      </c>
      <c r="B37" s="46">
        <v>0.249</v>
      </c>
      <c r="C37" s="46">
        <v>0.25600000000000001</v>
      </c>
      <c r="D37" s="46">
        <v>0.26200000000000001</v>
      </c>
      <c r="E37" s="46">
        <v>0.26900000000000002</v>
      </c>
      <c r="F37" s="46">
        <v>0.27600000000000002</v>
      </c>
      <c r="G37" s="46">
        <v>0.28399999999999997</v>
      </c>
      <c r="H37" s="46">
        <v>0.29099999999999998</v>
      </c>
      <c r="I37" s="46">
        <v>0.29899999999999999</v>
      </c>
      <c r="J37" s="46">
        <v>0.308</v>
      </c>
      <c r="K37" s="46">
        <v>0.316</v>
      </c>
      <c r="L37" s="46">
        <v>0.32500000000000001</v>
      </c>
      <c r="M37" s="46">
        <v>0.33400000000000002</v>
      </c>
      <c r="N37" s="46">
        <v>0.34399999999999997</v>
      </c>
      <c r="O37" s="46">
        <v>0.35399999999999998</v>
      </c>
      <c r="P37" s="46">
        <v>0.36399999999999999</v>
      </c>
      <c r="Q37" s="46">
        <v>0.375</v>
      </c>
      <c r="R37" s="46">
        <v>0.38600000000000001</v>
      </c>
      <c r="S37" s="46">
        <v>0.39800000000000002</v>
      </c>
      <c r="T37" s="46">
        <v>0.41</v>
      </c>
      <c r="U37" s="46">
        <v>0.42299999999999999</v>
      </c>
      <c r="V37" s="46">
        <v>0.437</v>
      </c>
      <c r="W37" s="46">
        <v>0.45100000000000001</v>
      </c>
      <c r="X37" s="46">
        <v>0.46600000000000003</v>
      </c>
      <c r="Y37" s="46">
        <v>0.48199999999999998</v>
      </c>
      <c r="Z37" s="46">
        <v>0.498</v>
      </c>
      <c r="AA37" s="46">
        <v>0.51500000000000001</v>
      </c>
      <c r="AB37" s="46">
        <v>0.53300000000000003</v>
      </c>
      <c r="AC37" s="46">
        <v>0.55300000000000005</v>
      </c>
      <c r="AD37" s="46">
        <v>0.57299999999999995</v>
      </c>
      <c r="AE37" s="46">
        <v>0.59399999999999997</v>
      </c>
      <c r="AF37" s="46">
        <v>0.61699999999999999</v>
      </c>
      <c r="AG37" s="46">
        <v>0.64100000000000001</v>
      </c>
      <c r="AH37" s="46">
        <v>0.66700000000000004</v>
      </c>
      <c r="AI37" s="46">
        <v>0.69399999999999995</v>
      </c>
      <c r="AJ37" s="46">
        <v>0.72299999999999998</v>
      </c>
      <c r="AK37" s="46">
        <v>0.753</v>
      </c>
      <c r="AL37" s="46">
        <v>0.78600000000000003</v>
      </c>
      <c r="AM37" s="46">
        <v>0.82199999999999995</v>
      </c>
      <c r="AN37" s="46">
        <v>0.86</v>
      </c>
      <c r="AO37" s="46">
        <v>0.90100000000000002</v>
      </c>
      <c r="AP37" s="46">
        <v>0.94499999999999995</v>
      </c>
      <c r="AQ37" s="46">
        <v>0.99199999999999999</v>
      </c>
    </row>
    <row r="38" spans="1:43" x14ac:dyDescent="0.25">
      <c r="A38" s="44">
        <v>11</v>
      </c>
      <c r="B38" s="46">
        <v>0.25</v>
      </c>
      <c r="C38" s="46">
        <v>0.25600000000000001</v>
      </c>
      <c r="D38" s="46">
        <v>0.26300000000000001</v>
      </c>
      <c r="E38" s="46">
        <v>0.27</v>
      </c>
      <c r="F38" s="46">
        <v>0.27700000000000002</v>
      </c>
      <c r="G38" s="46">
        <v>0.28399999999999997</v>
      </c>
      <c r="H38" s="46">
        <v>0.29199999999999998</v>
      </c>
      <c r="I38" s="46">
        <v>0.3</v>
      </c>
      <c r="J38" s="46">
        <v>0.308</v>
      </c>
      <c r="K38" s="46">
        <v>0.317</v>
      </c>
      <c r="L38" s="46">
        <v>0.32600000000000001</v>
      </c>
      <c r="M38" s="46">
        <v>0.33500000000000002</v>
      </c>
      <c r="N38" s="46">
        <v>0.34499999999999997</v>
      </c>
      <c r="O38" s="46">
        <v>0.35499999999999998</v>
      </c>
      <c r="P38" s="46">
        <v>0.36499999999999999</v>
      </c>
      <c r="Q38" s="46">
        <v>0.376</v>
      </c>
      <c r="R38" s="46">
        <v>0.38700000000000001</v>
      </c>
      <c r="S38" s="46">
        <v>0.39900000000000002</v>
      </c>
      <c r="T38" s="46">
        <v>0.41199999999999998</v>
      </c>
      <c r="U38" s="46">
        <v>0.42399999999999999</v>
      </c>
      <c r="V38" s="46">
        <v>0.438</v>
      </c>
      <c r="W38" s="46">
        <v>0.45200000000000001</v>
      </c>
      <c r="X38" s="46">
        <v>0.46700000000000003</v>
      </c>
      <c r="Y38" s="46">
        <v>0.48299999999999998</v>
      </c>
      <c r="Z38" s="46">
        <v>0.499</v>
      </c>
      <c r="AA38" s="46">
        <v>0.51700000000000002</v>
      </c>
      <c r="AB38" s="46">
        <v>0.53500000000000003</v>
      </c>
      <c r="AC38" s="46">
        <v>0.55400000000000005</v>
      </c>
      <c r="AD38" s="46">
        <v>0.57499999999999996</v>
      </c>
      <c r="AE38" s="46">
        <v>0.59599999999999997</v>
      </c>
      <c r="AF38" s="46">
        <v>0.61899999999999999</v>
      </c>
      <c r="AG38" s="46">
        <v>0.64300000000000002</v>
      </c>
      <c r="AH38" s="46">
        <v>0.66900000000000004</v>
      </c>
      <c r="AI38" s="46">
        <v>0.69599999999999995</v>
      </c>
      <c r="AJ38" s="46">
        <v>0.72499999999999998</v>
      </c>
      <c r="AK38" s="46">
        <v>0.75600000000000001</v>
      </c>
      <c r="AL38" s="46">
        <v>0.78900000000000003</v>
      </c>
      <c r="AM38" s="46">
        <v>0.82499999999999996</v>
      </c>
      <c r="AN38" s="46">
        <v>0.86299999999999999</v>
      </c>
      <c r="AO38" s="46">
        <v>0.90400000000000003</v>
      </c>
      <c r="AP38" s="46">
        <v>0.94799999999999995</v>
      </c>
      <c r="AQ38" s="46">
        <v>0.996</v>
      </c>
    </row>
  </sheetData>
  <sheetProtection algorithmName="SHA-512" hashValue="m6qFqz1Sg4EQ4/GbC2uthfVt4EWiROdanuSKJzmuN6ycyAwW8ce0BNoBhHmlY0ORHdi52QM3so92iCVODZ622w==" saltValue="fa1ZKsqAlmj4uEXEBXyBxg==" spinCount="100000" sheet="1" objects="1" scenarios="1"/>
  <conditionalFormatting sqref="A6:A21">
    <cfRule type="expression" dxfId="343" priority="9" stopIfTrue="1">
      <formula>MOD(ROW(),2)=0</formula>
    </cfRule>
    <cfRule type="expression" dxfId="342" priority="10" stopIfTrue="1">
      <formula>MOD(ROW(),2)&lt;&gt;0</formula>
    </cfRule>
  </conditionalFormatting>
  <conditionalFormatting sqref="A26:A38">
    <cfRule type="expression" dxfId="341" priority="13" stopIfTrue="1">
      <formula>MOD(ROW(),2)=0</formula>
    </cfRule>
    <cfRule type="expression" dxfId="340" priority="14" stopIfTrue="1">
      <formula>MOD(ROW(),2)&lt;&gt;0</formula>
    </cfRule>
  </conditionalFormatting>
  <conditionalFormatting sqref="B6:AQ21">
    <cfRule type="expression" dxfId="339" priority="11" stopIfTrue="1">
      <formula>MOD(ROW(),2)=0</formula>
    </cfRule>
    <cfRule type="expression" dxfId="338" priority="12" stopIfTrue="1">
      <formula>MOD(ROW(),2)&lt;&gt;0</formula>
    </cfRule>
  </conditionalFormatting>
  <conditionalFormatting sqref="B26:AQ38">
    <cfRule type="expression" dxfId="337" priority="15" stopIfTrue="1">
      <formula>MOD(ROW(),2)=0</formula>
    </cfRule>
    <cfRule type="expression" dxfId="336" priority="16"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CB380-5841-44FB-B358-BDBC8387F60B}">
  <sheetPr codeName="Sheet51"/>
  <dimension ref="A1:B39"/>
  <sheetViews>
    <sheetView showGridLines="0" workbookViewId="0">
      <selection activeCell="A6" sqref="A6"/>
    </sheetView>
  </sheetViews>
  <sheetFormatPr defaultRowHeight="12.5" x14ac:dyDescent="0.25"/>
  <cols>
    <col min="1" max="1" width="31.8164062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Pension Debit - x-327</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211</v>
      </c>
    </row>
    <row r="10" spans="1:2" ht="25" x14ac:dyDescent="0.25">
      <c r="A10" s="41" t="s">
        <v>6</v>
      </c>
      <c r="B10" s="48" t="s">
        <v>239</v>
      </c>
    </row>
    <row r="11" spans="1:2" x14ac:dyDescent="0.25">
      <c r="A11" s="41" t="s">
        <v>126</v>
      </c>
      <c r="B11" s="48" t="s">
        <v>213</v>
      </c>
    </row>
    <row r="12" spans="1:2" x14ac:dyDescent="0.25">
      <c r="A12" s="41" t="s">
        <v>127</v>
      </c>
      <c r="B12" s="48" t="s">
        <v>240</v>
      </c>
    </row>
    <row r="13" spans="1:2" x14ac:dyDescent="0.25">
      <c r="A13" s="41" t="s">
        <v>381</v>
      </c>
      <c r="B13" s="48" t="s">
        <v>141</v>
      </c>
    </row>
    <row r="14" spans="1:2" x14ac:dyDescent="0.25">
      <c r="A14" s="41" t="s">
        <v>129</v>
      </c>
      <c r="B14" s="48">
        <v>327</v>
      </c>
    </row>
    <row r="15" spans="1:2" x14ac:dyDescent="0.25">
      <c r="A15" s="41" t="s">
        <v>382</v>
      </c>
      <c r="B15" s="48" t="s">
        <v>241</v>
      </c>
    </row>
    <row r="16" spans="1:2" x14ac:dyDescent="0.25">
      <c r="A16" s="41" t="s">
        <v>131</v>
      </c>
      <c r="B16" s="48" t="s">
        <v>242</v>
      </c>
    </row>
    <row r="17" spans="1:2" x14ac:dyDescent="0.25">
      <c r="A17" s="42" t="s">
        <v>383</v>
      </c>
      <c r="B17" s="48"/>
    </row>
    <row r="18" spans="1:2" x14ac:dyDescent="0.25">
      <c r="A18" s="41" t="s">
        <v>133</v>
      </c>
      <c r="B18" s="49">
        <v>46163</v>
      </c>
    </row>
    <row r="19" spans="1:2" x14ac:dyDescent="0.25">
      <c r="A19" s="41" t="s">
        <v>134</v>
      </c>
      <c r="B19" s="49"/>
    </row>
    <row r="20" spans="1:2" x14ac:dyDescent="0.25">
      <c r="A20" s="41" t="s">
        <v>135</v>
      </c>
      <c r="B20" s="48" t="s">
        <v>144</v>
      </c>
    </row>
    <row r="21" spans="1:2" x14ac:dyDescent="0.25">
      <c r="A21" s="41" t="s">
        <v>384</v>
      </c>
      <c r="B21" s="48" t="s">
        <v>63</v>
      </c>
    </row>
    <row r="23" spans="1:2" x14ac:dyDescent="0.25">
      <c r="A23" s="23" t="str">
        <f>HYPERLINK("#'Factor List'!A1", "Back to Factor List")</f>
        <v>Back to Factor List</v>
      </c>
      <c r="B23" s="23" t="str">
        <f>HYPERLINK("#'Assumptions'!A1", "Assumptions")</f>
        <v>Assumptions</v>
      </c>
    </row>
    <row r="26" spans="1:2" s="58" customFormat="1" ht="13" x14ac:dyDescent="0.25">
      <c r="A26" s="57" t="s">
        <v>410</v>
      </c>
      <c r="B26" s="57" t="s">
        <v>411</v>
      </c>
    </row>
    <row r="27" spans="1:2" x14ac:dyDescent="0.25">
      <c r="A27" s="44">
        <v>0</v>
      </c>
      <c r="B27" s="46">
        <v>1</v>
      </c>
    </row>
    <row r="28" spans="1:2" x14ac:dyDescent="0.25">
      <c r="A28" s="44">
        <v>1</v>
      </c>
      <c r="B28" s="46">
        <v>0.94099999999999995</v>
      </c>
    </row>
    <row r="29" spans="1:2" x14ac:dyDescent="0.25">
      <c r="A29" s="44">
        <v>2</v>
      </c>
      <c r="B29" s="46">
        <v>0.88800000000000001</v>
      </c>
    </row>
    <row r="30" spans="1:2" x14ac:dyDescent="0.25">
      <c r="A30" s="44">
        <v>3</v>
      </c>
      <c r="B30" s="46">
        <v>0.83899999999999997</v>
      </c>
    </row>
    <row r="31" spans="1:2" x14ac:dyDescent="0.25">
      <c r="A31" s="44">
        <v>4</v>
      </c>
      <c r="B31" s="46">
        <v>0.79400000000000004</v>
      </c>
    </row>
    <row r="32" spans="1:2" x14ac:dyDescent="0.25">
      <c r="A32" s="44">
        <v>5</v>
      </c>
      <c r="B32" s="46">
        <v>0.753</v>
      </c>
    </row>
    <row r="33" spans="1:2" x14ac:dyDescent="0.25">
      <c r="A33" s="44">
        <v>6</v>
      </c>
      <c r="B33" s="46">
        <v>0.71499999999999997</v>
      </c>
    </row>
    <row r="34" spans="1:2" x14ac:dyDescent="0.25">
      <c r="A34" s="44">
        <v>7</v>
      </c>
      <c r="B34" s="46">
        <v>0.68100000000000005</v>
      </c>
    </row>
    <row r="35" spans="1:2" x14ac:dyDescent="0.25">
      <c r="A35" s="44">
        <v>8</v>
      </c>
      <c r="B35" s="46">
        <v>0.64900000000000002</v>
      </c>
    </row>
    <row r="36" spans="1:2" x14ac:dyDescent="0.25">
      <c r="A36" s="44">
        <v>9</v>
      </c>
      <c r="B36" s="46">
        <v>0.61899999999999999</v>
      </c>
    </row>
    <row r="37" spans="1:2" x14ac:dyDescent="0.25">
      <c r="A37" s="44">
        <v>10</v>
      </c>
      <c r="B37" s="46">
        <v>0.59099999999999997</v>
      </c>
    </row>
    <row r="38" spans="1:2" x14ac:dyDescent="0.25">
      <c r="A38" s="44">
        <v>11</v>
      </c>
      <c r="B38" s="46">
        <v>0.56599999999999995</v>
      </c>
    </row>
    <row r="39" spans="1:2" x14ac:dyDescent="0.25">
      <c r="A39" s="44">
        <v>12</v>
      </c>
      <c r="B39" s="46">
        <v>0.54200000000000004</v>
      </c>
    </row>
  </sheetData>
  <sheetProtection algorithmName="SHA-512" hashValue="iGsL19elzN7oQstNAQzuAggzJ5mkASVx1A6xyKPGgzvPPmg0zON0lYE+w76Yhds/44VyLTzaCvmysW+Ez9We5A==" saltValue="57dnCJ/h65piVaG8J5OVbw==" spinCount="100000" sheet="1" objects="1" scenarios="1"/>
  <conditionalFormatting sqref="A6:A21">
    <cfRule type="expression" dxfId="335" priority="9" stopIfTrue="1">
      <formula>MOD(ROW(),2)=0</formula>
    </cfRule>
    <cfRule type="expression" dxfId="334" priority="10" stopIfTrue="1">
      <formula>MOD(ROW(),2)&lt;&gt;0</formula>
    </cfRule>
  </conditionalFormatting>
  <conditionalFormatting sqref="A26:A39">
    <cfRule type="expression" dxfId="333" priority="13" stopIfTrue="1">
      <formula>MOD(ROW(),2)=0</formula>
    </cfRule>
    <cfRule type="expression" dxfId="332" priority="14" stopIfTrue="1">
      <formula>MOD(ROW(),2)&lt;&gt;0</formula>
    </cfRule>
  </conditionalFormatting>
  <conditionalFormatting sqref="B6:B21">
    <cfRule type="expression" dxfId="331" priority="11" stopIfTrue="1">
      <formula>MOD(ROW(),2)=0</formula>
    </cfRule>
    <cfRule type="expression" dxfId="330" priority="12" stopIfTrue="1">
      <formula>MOD(ROW(),2)&lt;&gt;0</formula>
    </cfRule>
  </conditionalFormatting>
  <conditionalFormatting sqref="B26:B39">
    <cfRule type="expression" dxfId="329" priority="15" stopIfTrue="1">
      <formula>MOD(ROW(),2)=0</formula>
    </cfRule>
    <cfRule type="expression" dxfId="328" priority="16"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95"/>
  <sheetViews>
    <sheetView showGridLines="0" tabSelected="1" zoomScaleNormal="100" workbookViewId="0">
      <selection activeCell="D5" sqref="D5"/>
    </sheetView>
  </sheetViews>
  <sheetFormatPr defaultColWidth="9.1796875" defaultRowHeight="12.5" x14ac:dyDescent="0.25"/>
  <cols>
    <col min="1" max="4" width="12.54296875" style="33" customWidth="1"/>
    <col min="5" max="5" width="48.54296875" style="33" customWidth="1"/>
    <col min="6" max="6" width="12.54296875" style="33" customWidth="1"/>
    <col min="7" max="7" width="48.54296875" style="33" customWidth="1"/>
    <col min="8" max="9" width="12.54296875" style="33" customWidth="1"/>
    <col min="10" max="10" width="18.54296875" style="33" customWidth="1"/>
    <col min="11" max="11" width="12.54296875" style="33" customWidth="1"/>
    <col min="12" max="12" width="48.54296875" style="33" hidden="1" customWidth="1"/>
    <col min="13" max="14" width="12.54296875" style="34" customWidth="1"/>
    <col min="15" max="16" width="12.54296875" style="33" customWidth="1"/>
    <col min="17" max="16384" width="9.1796875" style="33"/>
  </cols>
  <sheetData>
    <row r="1" spans="1:16" s="1" customFormat="1" ht="20" x14ac:dyDescent="0.4">
      <c r="A1" s="2" t="s">
        <v>0</v>
      </c>
      <c r="M1" s="32"/>
      <c r="N1" s="32"/>
    </row>
    <row r="2" spans="1:16" s="1" customFormat="1" ht="15.5" x14ac:dyDescent="0.35">
      <c r="A2" s="30" t="s">
        <v>1</v>
      </c>
      <c r="B2" s="3" t="str">
        <f>wb_title</f>
        <v>Fire_E - Consolidated Factor Spreadsheet</v>
      </c>
      <c r="M2" s="32"/>
      <c r="N2" s="32"/>
    </row>
    <row r="3" spans="1:16" s="1" customFormat="1" ht="15.5" x14ac:dyDescent="0.35">
      <c r="A3" s="30" t="s">
        <v>2</v>
      </c>
      <c r="B3" s="3" t="s">
        <v>121</v>
      </c>
      <c r="M3" s="32"/>
      <c r="N3" s="32"/>
    </row>
    <row r="6" spans="1:16" ht="13" x14ac:dyDescent="0.3">
      <c r="A6" s="35" t="s">
        <v>121</v>
      </c>
    </row>
    <row r="7" spans="1:16" s="36" customFormat="1" ht="37.5" x14ac:dyDescent="0.25">
      <c r="A7" s="36" t="s">
        <v>122</v>
      </c>
      <c r="B7" s="36" t="s">
        <v>123</v>
      </c>
      <c r="C7" s="36" t="s">
        <v>124</v>
      </c>
      <c r="D7" s="36" t="s">
        <v>125</v>
      </c>
      <c r="E7" s="36" t="s">
        <v>6</v>
      </c>
      <c r="F7" s="36" t="s">
        <v>126</v>
      </c>
      <c r="G7" s="36" t="s">
        <v>127</v>
      </c>
      <c r="H7" s="36" t="s">
        <v>128</v>
      </c>
      <c r="I7" s="36" t="s">
        <v>129</v>
      </c>
      <c r="J7" s="36" t="s">
        <v>130</v>
      </c>
      <c r="K7" s="36" t="s">
        <v>131</v>
      </c>
      <c r="L7" s="36" t="s">
        <v>132</v>
      </c>
      <c r="M7" s="37" t="s">
        <v>133</v>
      </c>
      <c r="N7" s="37" t="s">
        <v>134</v>
      </c>
      <c r="O7" s="36" t="s">
        <v>135</v>
      </c>
      <c r="P7" s="36" t="s">
        <v>136</v>
      </c>
    </row>
    <row r="8" spans="1:16" ht="25" x14ac:dyDescent="0.25">
      <c r="A8" s="59" t="str">
        <f>HYPERLINK("#'x-" &amp; factor_list_table[[#This Row],[Series Number]] &amp; "'!A1", "x-" &amp; factor_list_table[[#This Row],[Series Number]])</f>
        <v>x-201</v>
      </c>
      <c r="B8" s="60" t="s">
        <v>31</v>
      </c>
      <c r="C8" s="62">
        <v>1992</v>
      </c>
      <c r="D8" s="60" t="s">
        <v>137</v>
      </c>
      <c r="E8" s="60" t="s">
        <v>138</v>
      </c>
      <c r="F8" s="60" t="s">
        <v>139</v>
      </c>
      <c r="G8" s="60" t="s">
        <v>140</v>
      </c>
      <c r="H8" s="62" t="s">
        <v>141</v>
      </c>
      <c r="I8" s="62">
        <v>201</v>
      </c>
      <c r="J8" s="60" t="s">
        <v>142</v>
      </c>
      <c r="K8" s="62" t="s">
        <v>143</v>
      </c>
      <c r="L8" s="60"/>
      <c r="M8" s="61">
        <v>46163</v>
      </c>
      <c r="N8" s="61"/>
      <c r="O8" s="60" t="s">
        <v>144</v>
      </c>
      <c r="P8" s="60" t="s">
        <v>63</v>
      </c>
    </row>
    <row r="9" spans="1:16" ht="25" x14ac:dyDescent="0.25">
      <c r="A9" s="59" t="str">
        <f>HYPERLINK("#'x-" &amp; factor_list_table[[#This Row],[Series Number]] &amp; "'!A1", "x-" &amp; factor_list_table[[#This Row],[Series Number]])</f>
        <v>x-202</v>
      </c>
      <c r="B9" s="60" t="s">
        <v>31</v>
      </c>
      <c r="C9" s="62">
        <v>1992</v>
      </c>
      <c r="D9" s="60" t="s">
        <v>137</v>
      </c>
      <c r="E9" s="60" t="s">
        <v>138</v>
      </c>
      <c r="F9" s="60" t="s">
        <v>145</v>
      </c>
      <c r="G9" s="60" t="s">
        <v>140</v>
      </c>
      <c r="H9" s="62" t="s">
        <v>141</v>
      </c>
      <c r="I9" s="62">
        <v>202</v>
      </c>
      <c r="J9" s="60" t="s">
        <v>146</v>
      </c>
      <c r="K9" s="62" t="s">
        <v>147</v>
      </c>
      <c r="L9" s="60"/>
      <c r="M9" s="61">
        <v>46163</v>
      </c>
      <c r="N9" s="61"/>
      <c r="O9" s="60" t="s">
        <v>144</v>
      </c>
      <c r="P9" s="60" t="s">
        <v>63</v>
      </c>
    </row>
    <row r="10" spans="1:16" ht="25" x14ac:dyDescent="0.25">
      <c r="A10" s="59" t="str">
        <f>HYPERLINK("#'x-" &amp; factor_list_table[[#This Row],[Series Number]] &amp; "'!A1", "x-" &amp; factor_list_table[[#This Row],[Series Number]])</f>
        <v>x-203</v>
      </c>
      <c r="B10" s="60" t="s">
        <v>31</v>
      </c>
      <c r="C10" s="62">
        <v>2006</v>
      </c>
      <c r="D10" s="60" t="s">
        <v>137</v>
      </c>
      <c r="E10" s="60" t="s">
        <v>148</v>
      </c>
      <c r="F10" s="60" t="s">
        <v>139</v>
      </c>
      <c r="G10" s="60" t="s">
        <v>140</v>
      </c>
      <c r="H10" s="62" t="s">
        <v>141</v>
      </c>
      <c r="I10" s="62">
        <v>203</v>
      </c>
      <c r="J10" s="60" t="s">
        <v>149</v>
      </c>
      <c r="K10" s="62" t="s">
        <v>143</v>
      </c>
      <c r="L10" s="60"/>
      <c r="M10" s="61">
        <v>46163</v>
      </c>
      <c r="N10" s="61"/>
      <c r="O10" s="60" t="s">
        <v>144</v>
      </c>
      <c r="P10" s="60" t="s">
        <v>63</v>
      </c>
    </row>
    <row r="11" spans="1:16" ht="25" x14ac:dyDescent="0.25">
      <c r="A11" s="59" t="str">
        <f>HYPERLINK("#'x-" &amp; factor_list_table[[#This Row],[Series Number]] &amp; "'!A1", "x-" &amp; factor_list_table[[#This Row],[Series Number]])</f>
        <v>x-204</v>
      </c>
      <c r="B11" s="60" t="s">
        <v>31</v>
      </c>
      <c r="C11" s="62">
        <v>2006</v>
      </c>
      <c r="D11" s="60" t="s">
        <v>137</v>
      </c>
      <c r="E11" s="60" t="s">
        <v>150</v>
      </c>
      <c r="F11" s="60" t="s">
        <v>145</v>
      </c>
      <c r="G11" s="60" t="s">
        <v>140</v>
      </c>
      <c r="H11" s="62" t="s">
        <v>141</v>
      </c>
      <c r="I11" s="62">
        <v>204</v>
      </c>
      <c r="J11" s="60" t="s">
        <v>151</v>
      </c>
      <c r="K11" s="62" t="s">
        <v>147</v>
      </c>
      <c r="L11" s="60"/>
      <c r="M11" s="61">
        <v>46163</v>
      </c>
      <c r="N11" s="61"/>
      <c r="O11" s="60" t="s">
        <v>144</v>
      </c>
      <c r="P11" s="60" t="s">
        <v>63</v>
      </c>
    </row>
    <row r="12" spans="1:16" ht="25" x14ac:dyDescent="0.25">
      <c r="A12" s="59" t="str">
        <f>HYPERLINK("#'x-" &amp; factor_list_table[[#This Row],[Series Number]] &amp; "'!A1", "x-" &amp; factor_list_table[[#This Row],[Series Number]])</f>
        <v>x-205</v>
      </c>
      <c r="B12" s="60" t="s">
        <v>31</v>
      </c>
      <c r="C12" s="62">
        <v>2006</v>
      </c>
      <c r="D12" s="60" t="s">
        <v>137</v>
      </c>
      <c r="E12" s="60" t="s">
        <v>152</v>
      </c>
      <c r="F12" s="60" t="s">
        <v>145</v>
      </c>
      <c r="G12" s="60" t="s">
        <v>140</v>
      </c>
      <c r="H12" s="62" t="s">
        <v>141</v>
      </c>
      <c r="I12" s="62">
        <v>205</v>
      </c>
      <c r="J12" s="60" t="s">
        <v>153</v>
      </c>
      <c r="K12" s="62" t="s">
        <v>154</v>
      </c>
      <c r="L12" s="60"/>
      <c r="M12" s="61">
        <v>46163</v>
      </c>
      <c r="N12" s="61"/>
      <c r="O12" s="60" t="s">
        <v>144</v>
      </c>
      <c r="P12" s="60" t="s">
        <v>63</v>
      </c>
    </row>
    <row r="13" spans="1:16" ht="25" x14ac:dyDescent="0.25">
      <c r="A13" s="59" t="str">
        <f>HYPERLINK("#'x-" &amp; factor_list_table[[#This Row],[Series Number]] &amp; "'!A1", "x-" &amp; factor_list_table[[#This Row],[Series Number]])</f>
        <v>x-206</v>
      </c>
      <c r="B13" s="60" t="s">
        <v>31</v>
      </c>
      <c r="C13" s="62">
        <v>2006</v>
      </c>
      <c r="D13" s="60" t="s">
        <v>137</v>
      </c>
      <c r="E13" s="60" t="s">
        <v>138</v>
      </c>
      <c r="F13" s="60" t="s">
        <v>139</v>
      </c>
      <c r="G13" s="60" t="s">
        <v>140</v>
      </c>
      <c r="H13" s="62" t="s">
        <v>141</v>
      </c>
      <c r="I13" s="62">
        <v>206</v>
      </c>
      <c r="J13" s="60" t="s">
        <v>155</v>
      </c>
      <c r="K13" s="62" t="s">
        <v>156</v>
      </c>
      <c r="L13" s="60"/>
      <c r="M13" s="61">
        <v>46163</v>
      </c>
      <c r="N13" s="61"/>
      <c r="O13" s="60" t="s">
        <v>144</v>
      </c>
      <c r="P13" s="60" t="s">
        <v>63</v>
      </c>
    </row>
    <row r="14" spans="1:16" ht="25" x14ac:dyDescent="0.25">
      <c r="A14" s="59" t="str">
        <f>HYPERLINK("#'x-" &amp; factor_list_table[[#This Row],[Series Number]] &amp; "'!A1", "x-" &amp; factor_list_table[[#This Row],[Series Number]])</f>
        <v>x-207</v>
      </c>
      <c r="B14" s="60" t="s">
        <v>31</v>
      </c>
      <c r="C14" s="62">
        <v>2006</v>
      </c>
      <c r="D14" s="60" t="s">
        <v>137</v>
      </c>
      <c r="E14" s="60" t="s">
        <v>138</v>
      </c>
      <c r="F14" s="60" t="s">
        <v>145</v>
      </c>
      <c r="G14" s="60" t="s">
        <v>140</v>
      </c>
      <c r="H14" s="62" t="s">
        <v>141</v>
      </c>
      <c r="I14" s="62">
        <v>207</v>
      </c>
      <c r="J14" s="60" t="s">
        <v>157</v>
      </c>
      <c r="K14" s="62" t="s">
        <v>158</v>
      </c>
      <c r="L14" s="60"/>
      <c r="M14" s="61">
        <v>46163</v>
      </c>
      <c r="N14" s="61"/>
      <c r="O14" s="60" t="s">
        <v>144</v>
      </c>
      <c r="P14" s="60" t="s">
        <v>63</v>
      </c>
    </row>
    <row r="15" spans="1:16" ht="25" x14ac:dyDescent="0.25">
      <c r="A15" s="59" t="str">
        <f>HYPERLINK("#'x-" &amp; factor_list_table[[#This Row],[Series Number]] &amp; "'!A1", "x-" &amp; factor_list_table[[#This Row],[Series Number]])</f>
        <v>x-208</v>
      </c>
      <c r="B15" s="60" t="s">
        <v>31</v>
      </c>
      <c r="C15" s="62">
        <v>2015</v>
      </c>
      <c r="D15" s="60" t="s">
        <v>137</v>
      </c>
      <c r="E15" s="60" t="s">
        <v>159</v>
      </c>
      <c r="F15" s="60" t="s">
        <v>139</v>
      </c>
      <c r="G15" s="60" t="s">
        <v>140</v>
      </c>
      <c r="H15" s="62" t="s">
        <v>141</v>
      </c>
      <c r="I15" s="62">
        <v>208</v>
      </c>
      <c r="J15" s="60" t="s">
        <v>160</v>
      </c>
      <c r="K15" s="62">
        <v>3</v>
      </c>
      <c r="L15" s="60"/>
      <c r="M15" s="61">
        <v>46163</v>
      </c>
      <c r="N15" s="61"/>
      <c r="O15" s="60" t="s">
        <v>144</v>
      </c>
      <c r="P15" s="60" t="s">
        <v>63</v>
      </c>
    </row>
    <row r="16" spans="1:16" ht="25" x14ac:dyDescent="0.25">
      <c r="A16" s="59" t="str">
        <f>HYPERLINK("#'x-" &amp; factor_list_table[[#This Row],[Series Number]] &amp; "'!A1", "x-" &amp; factor_list_table[[#This Row],[Series Number]])</f>
        <v>x-209</v>
      </c>
      <c r="B16" s="60" t="s">
        <v>31</v>
      </c>
      <c r="C16" s="62">
        <v>2015</v>
      </c>
      <c r="D16" s="60" t="s">
        <v>137</v>
      </c>
      <c r="E16" s="60" t="s">
        <v>159</v>
      </c>
      <c r="F16" s="60" t="s">
        <v>145</v>
      </c>
      <c r="G16" s="60" t="s">
        <v>140</v>
      </c>
      <c r="H16" s="62" t="s">
        <v>141</v>
      </c>
      <c r="I16" s="62">
        <v>209</v>
      </c>
      <c r="J16" s="60" t="s">
        <v>161</v>
      </c>
      <c r="K16" s="62">
        <v>4</v>
      </c>
      <c r="L16" s="60"/>
      <c r="M16" s="61">
        <v>46163</v>
      </c>
      <c r="N16" s="61"/>
      <c r="O16" s="60" t="s">
        <v>144</v>
      </c>
      <c r="P16" s="60" t="s">
        <v>63</v>
      </c>
    </row>
    <row r="17" spans="1:16" ht="25" x14ac:dyDescent="0.25">
      <c r="A17" s="59" t="str">
        <f>HYPERLINK("#'x-" &amp; factor_list_table[[#This Row],[Series Number]] &amp; "'!A1", "x-" &amp; factor_list_table[[#This Row],[Series Number]])</f>
        <v>x-210</v>
      </c>
      <c r="B17" s="60" t="s">
        <v>31</v>
      </c>
      <c r="C17" s="62">
        <v>2015</v>
      </c>
      <c r="D17" s="60" t="s">
        <v>137</v>
      </c>
      <c r="E17" s="60" t="s">
        <v>162</v>
      </c>
      <c r="F17" s="60" t="s">
        <v>139</v>
      </c>
      <c r="G17" s="60" t="s">
        <v>140</v>
      </c>
      <c r="H17" s="62" t="s">
        <v>141</v>
      </c>
      <c r="I17" s="62">
        <v>210</v>
      </c>
      <c r="J17" s="60" t="s">
        <v>163</v>
      </c>
      <c r="K17" s="62">
        <v>5</v>
      </c>
      <c r="L17" s="60"/>
      <c r="M17" s="61">
        <v>46163</v>
      </c>
      <c r="N17" s="61"/>
      <c r="O17" s="60" t="s">
        <v>144</v>
      </c>
      <c r="P17" s="60" t="s">
        <v>63</v>
      </c>
    </row>
    <row r="18" spans="1:16" ht="25" x14ac:dyDescent="0.25">
      <c r="A18" s="59" t="str">
        <f>HYPERLINK("#'x-" &amp; factor_list_table[[#This Row],[Series Number]] &amp; "'!A1", "x-" &amp; factor_list_table[[#This Row],[Series Number]])</f>
        <v>x-211</v>
      </c>
      <c r="B18" s="60" t="s">
        <v>31</v>
      </c>
      <c r="C18" s="62">
        <v>2015</v>
      </c>
      <c r="D18" s="60" t="s">
        <v>137</v>
      </c>
      <c r="E18" s="60" t="s">
        <v>162</v>
      </c>
      <c r="F18" s="60" t="s">
        <v>145</v>
      </c>
      <c r="G18" s="60" t="s">
        <v>140</v>
      </c>
      <c r="H18" s="62" t="s">
        <v>141</v>
      </c>
      <c r="I18" s="62">
        <v>211</v>
      </c>
      <c r="J18" s="60" t="s">
        <v>164</v>
      </c>
      <c r="K18" s="62">
        <v>6</v>
      </c>
      <c r="L18" s="60"/>
      <c r="M18" s="61">
        <v>46163</v>
      </c>
      <c r="N18" s="61"/>
      <c r="O18" s="60" t="s">
        <v>144</v>
      </c>
      <c r="P18" s="60" t="s">
        <v>63</v>
      </c>
    </row>
    <row r="19" spans="1:16" ht="25" x14ac:dyDescent="0.25">
      <c r="A19" s="59" t="str">
        <f>HYPERLINK("#'x-" &amp; factor_list_table[[#This Row],[Series Number]] &amp; "'!A1", "x-" &amp; factor_list_table[[#This Row],[Series Number]])</f>
        <v>x-212</v>
      </c>
      <c r="B19" s="60" t="s">
        <v>31</v>
      </c>
      <c r="C19" s="62">
        <v>2015</v>
      </c>
      <c r="D19" s="60" t="s">
        <v>137</v>
      </c>
      <c r="E19" s="60" t="s">
        <v>165</v>
      </c>
      <c r="F19" s="60" t="s">
        <v>139</v>
      </c>
      <c r="G19" s="60" t="s">
        <v>140</v>
      </c>
      <c r="H19" s="62" t="s">
        <v>141</v>
      </c>
      <c r="I19" s="62">
        <v>212</v>
      </c>
      <c r="J19" s="60" t="s">
        <v>166</v>
      </c>
      <c r="K19" s="62">
        <v>7</v>
      </c>
      <c r="L19" s="60"/>
      <c r="M19" s="61">
        <v>46163</v>
      </c>
      <c r="N19" s="61"/>
      <c r="O19" s="60" t="s">
        <v>144</v>
      </c>
      <c r="P19" s="60" t="s">
        <v>63</v>
      </c>
    </row>
    <row r="20" spans="1:16" ht="25" x14ac:dyDescent="0.25">
      <c r="A20" s="59" t="str">
        <f>HYPERLINK("#'x-" &amp; factor_list_table[[#This Row],[Series Number]] &amp; "'!A1", "x-" &amp; factor_list_table[[#This Row],[Series Number]])</f>
        <v>x-213</v>
      </c>
      <c r="B20" s="60" t="s">
        <v>31</v>
      </c>
      <c r="C20" s="62">
        <v>2015</v>
      </c>
      <c r="D20" s="60" t="s">
        <v>137</v>
      </c>
      <c r="E20" s="60" t="s">
        <v>165</v>
      </c>
      <c r="F20" s="60" t="s">
        <v>145</v>
      </c>
      <c r="G20" s="60" t="s">
        <v>140</v>
      </c>
      <c r="H20" s="62" t="s">
        <v>141</v>
      </c>
      <c r="I20" s="62">
        <v>213</v>
      </c>
      <c r="J20" s="60" t="s">
        <v>167</v>
      </c>
      <c r="K20" s="62">
        <v>8</v>
      </c>
      <c r="L20" s="60"/>
      <c r="M20" s="61">
        <v>46163</v>
      </c>
      <c r="N20" s="61"/>
      <c r="O20" s="60" t="s">
        <v>144</v>
      </c>
      <c r="P20" s="60" t="s">
        <v>63</v>
      </c>
    </row>
    <row r="21" spans="1:16" ht="25" x14ac:dyDescent="0.25">
      <c r="A21" s="59" t="str">
        <f>HYPERLINK("#'x-" &amp; factor_list_table[[#This Row],[Series Number]] &amp; "'!A1", "x-" &amp; factor_list_table[[#This Row],[Series Number]])</f>
        <v>x-214</v>
      </c>
      <c r="B21" s="60" t="s">
        <v>31</v>
      </c>
      <c r="C21" s="62">
        <v>2015</v>
      </c>
      <c r="D21" s="60" t="s">
        <v>137</v>
      </c>
      <c r="E21" s="60" t="s">
        <v>168</v>
      </c>
      <c r="F21" s="60" t="s">
        <v>139</v>
      </c>
      <c r="G21" s="60" t="s">
        <v>140</v>
      </c>
      <c r="H21" s="62" t="s">
        <v>141</v>
      </c>
      <c r="I21" s="62">
        <v>214</v>
      </c>
      <c r="J21" s="60" t="s">
        <v>169</v>
      </c>
      <c r="K21" s="62">
        <v>9</v>
      </c>
      <c r="L21" s="60"/>
      <c r="M21" s="61">
        <v>46163</v>
      </c>
      <c r="N21" s="61"/>
      <c r="O21" s="60" t="s">
        <v>144</v>
      </c>
      <c r="P21" s="60" t="s">
        <v>63</v>
      </c>
    </row>
    <row r="22" spans="1:16" ht="25" x14ac:dyDescent="0.25">
      <c r="A22" s="59" t="str">
        <f>HYPERLINK("#'x-" &amp; factor_list_table[[#This Row],[Series Number]] &amp; "'!A1", "x-" &amp; factor_list_table[[#This Row],[Series Number]])</f>
        <v>x-215</v>
      </c>
      <c r="B22" s="60" t="s">
        <v>31</v>
      </c>
      <c r="C22" s="62">
        <v>2015</v>
      </c>
      <c r="D22" s="60" t="s">
        <v>137</v>
      </c>
      <c r="E22" s="60" t="s">
        <v>168</v>
      </c>
      <c r="F22" s="60" t="s">
        <v>145</v>
      </c>
      <c r="G22" s="60" t="s">
        <v>140</v>
      </c>
      <c r="H22" s="62" t="s">
        <v>141</v>
      </c>
      <c r="I22" s="62">
        <v>215</v>
      </c>
      <c r="J22" s="60" t="s">
        <v>170</v>
      </c>
      <c r="K22" s="62">
        <v>10</v>
      </c>
      <c r="L22" s="60"/>
      <c r="M22" s="61">
        <v>46163</v>
      </c>
      <c r="N22" s="61"/>
      <c r="O22" s="60" t="s">
        <v>144</v>
      </c>
      <c r="P22" s="60" t="s">
        <v>63</v>
      </c>
    </row>
    <row r="23" spans="1:16" ht="25" x14ac:dyDescent="0.25">
      <c r="A23" s="59" t="str">
        <f>HYPERLINK("#'x-" &amp; factor_list_table[[#This Row],[Series Number]] &amp; "'!A1", "x-" &amp; factor_list_table[[#This Row],[Series Number]])</f>
        <v>x-220</v>
      </c>
      <c r="B23" s="60" t="s">
        <v>31</v>
      </c>
      <c r="C23" s="62">
        <v>2015</v>
      </c>
      <c r="D23" s="60" t="s">
        <v>171</v>
      </c>
      <c r="E23" s="60" t="s">
        <v>172</v>
      </c>
      <c r="F23" s="60" t="s">
        <v>139</v>
      </c>
      <c r="G23" s="60" t="s">
        <v>140</v>
      </c>
      <c r="H23" s="62">
        <v>0</v>
      </c>
      <c r="I23" s="62">
        <v>220</v>
      </c>
      <c r="J23" s="60" t="s">
        <v>173</v>
      </c>
      <c r="K23" s="62" t="s">
        <v>174</v>
      </c>
      <c r="L23" s="60"/>
      <c r="M23" s="61">
        <v>45106</v>
      </c>
      <c r="N23" s="61">
        <v>45014</v>
      </c>
      <c r="O23" s="60" t="s">
        <v>144</v>
      </c>
      <c r="P23" s="60" t="s">
        <v>64</v>
      </c>
    </row>
    <row r="24" spans="1:16" ht="25" x14ac:dyDescent="0.25">
      <c r="A24" s="59" t="str">
        <f>HYPERLINK("#'x-" &amp; factor_list_table[[#This Row],[Series Number]] &amp; "'!A1", "x-" &amp; factor_list_table[[#This Row],[Series Number]])</f>
        <v>x-221</v>
      </c>
      <c r="B24" s="60" t="s">
        <v>31</v>
      </c>
      <c r="C24" s="62">
        <v>2015</v>
      </c>
      <c r="D24" s="60" t="s">
        <v>171</v>
      </c>
      <c r="E24" s="60" t="s">
        <v>172</v>
      </c>
      <c r="F24" s="60" t="s">
        <v>145</v>
      </c>
      <c r="G24" s="60" t="s">
        <v>140</v>
      </c>
      <c r="H24" s="62">
        <v>0</v>
      </c>
      <c r="I24" s="62">
        <v>221</v>
      </c>
      <c r="J24" s="60" t="s">
        <v>175</v>
      </c>
      <c r="K24" s="62" t="s">
        <v>176</v>
      </c>
      <c r="L24" s="60"/>
      <c r="M24" s="61">
        <v>45106</v>
      </c>
      <c r="N24" s="61">
        <v>45014</v>
      </c>
      <c r="O24" s="60" t="s">
        <v>144</v>
      </c>
      <c r="P24" s="60" t="s">
        <v>64</v>
      </c>
    </row>
    <row r="25" spans="1:16" ht="37.5" x14ac:dyDescent="0.25">
      <c r="A25" s="59" t="str">
        <f>HYPERLINK("#'x-" &amp; factor_list_table[[#This Row],[Series Number]] &amp; "'!A1", "x-" &amp; factor_list_table[[#This Row],[Series Number]])</f>
        <v>x-301</v>
      </c>
      <c r="B25" s="60" t="s">
        <v>31</v>
      </c>
      <c r="C25" s="62">
        <v>1992</v>
      </c>
      <c r="D25" s="60" t="s">
        <v>177</v>
      </c>
      <c r="E25" s="60" t="s">
        <v>178</v>
      </c>
      <c r="F25" s="60" t="s">
        <v>139</v>
      </c>
      <c r="G25" s="60" t="s">
        <v>140</v>
      </c>
      <c r="H25" s="62" t="s">
        <v>141</v>
      </c>
      <c r="I25" s="62">
        <v>301</v>
      </c>
      <c r="J25" s="60" t="s">
        <v>179</v>
      </c>
      <c r="K25" s="62" t="s">
        <v>180</v>
      </c>
      <c r="L25" s="60"/>
      <c r="M25" s="61">
        <v>46163</v>
      </c>
      <c r="N25" s="61"/>
      <c r="O25" s="60" t="s">
        <v>144</v>
      </c>
      <c r="P25" s="60" t="s">
        <v>63</v>
      </c>
    </row>
    <row r="26" spans="1:16" ht="37.5" x14ac:dyDescent="0.25">
      <c r="A26" s="59" t="str">
        <f>HYPERLINK("#'x-" &amp; factor_list_table[[#This Row],[Series Number]] &amp; "'!A1", "x-" &amp; factor_list_table[[#This Row],[Series Number]])</f>
        <v>x-302</v>
      </c>
      <c r="B26" s="60" t="s">
        <v>31</v>
      </c>
      <c r="C26" s="62">
        <v>1992</v>
      </c>
      <c r="D26" s="60" t="s">
        <v>177</v>
      </c>
      <c r="E26" s="60" t="s">
        <v>178</v>
      </c>
      <c r="F26" s="60" t="s">
        <v>145</v>
      </c>
      <c r="G26" s="60" t="s">
        <v>140</v>
      </c>
      <c r="H26" s="62" t="s">
        <v>141</v>
      </c>
      <c r="I26" s="62">
        <v>302</v>
      </c>
      <c r="J26" s="60" t="s">
        <v>181</v>
      </c>
      <c r="K26" s="62" t="s">
        <v>182</v>
      </c>
      <c r="L26" s="60"/>
      <c r="M26" s="61">
        <v>46163</v>
      </c>
      <c r="N26" s="61"/>
      <c r="O26" s="60" t="s">
        <v>144</v>
      </c>
      <c r="P26" s="60" t="s">
        <v>63</v>
      </c>
    </row>
    <row r="27" spans="1:16" ht="37.5" x14ac:dyDescent="0.25">
      <c r="A27" s="59" t="str">
        <f>HYPERLINK("#'x-" &amp; factor_list_table[[#This Row],[Series Number]] &amp; "'!A1", "x-" &amp; factor_list_table[[#This Row],[Series Number]])</f>
        <v>x-303</v>
      </c>
      <c r="B27" s="60" t="s">
        <v>31</v>
      </c>
      <c r="C27" s="62">
        <v>1992</v>
      </c>
      <c r="D27" s="60" t="s">
        <v>177</v>
      </c>
      <c r="E27" s="60" t="s">
        <v>183</v>
      </c>
      <c r="F27" s="60" t="s">
        <v>139</v>
      </c>
      <c r="G27" s="60" t="s">
        <v>140</v>
      </c>
      <c r="H27" s="62" t="s">
        <v>141</v>
      </c>
      <c r="I27" s="62">
        <v>303</v>
      </c>
      <c r="J27" s="60" t="s">
        <v>184</v>
      </c>
      <c r="K27" s="62" t="s">
        <v>185</v>
      </c>
      <c r="L27" s="60"/>
      <c r="M27" s="61">
        <v>46163</v>
      </c>
      <c r="N27" s="61"/>
      <c r="O27" s="60" t="s">
        <v>144</v>
      </c>
      <c r="P27" s="60" t="s">
        <v>63</v>
      </c>
    </row>
    <row r="28" spans="1:16" ht="37.5" x14ac:dyDescent="0.25">
      <c r="A28" s="59" t="str">
        <f>HYPERLINK("#'x-" &amp; factor_list_table[[#This Row],[Series Number]] &amp; "'!A1", "x-" &amp; factor_list_table[[#This Row],[Series Number]])</f>
        <v>x-304</v>
      </c>
      <c r="B28" s="60" t="s">
        <v>31</v>
      </c>
      <c r="C28" s="62">
        <v>1992</v>
      </c>
      <c r="D28" s="60" t="s">
        <v>177</v>
      </c>
      <c r="E28" s="60" t="s">
        <v>183</v>
      </c>
      <c r="F28" s="60" t="s">
        <v>145</v>
      </c>
      <c r="G28" s="60" t="s">
        <v>140</v>
      </c>
      <c r="H28" s="62" t="s">
        <v>141</v>
      </c>
      <c r="I28" s="62">
        <v>304</v>
      </c>
      <c r="J28" s="60" t="s">
        <v>186</v>
      </c>
      <c r="K28" s="62" t="s">
        <v>187</v>
      </c>
      <c r="L28" s="60"/>
      <c r="M28" s="61">
        <v>46163</v>
      </c>
      <c r="N28" s="61"/>
      <c r="O28" s="60" t="s">
        <v>144</v>
      </c>
      <c r="P28" s="60" t="s">
        <v>63</v>
      </c>
    </row>
    <row r="29" spans="1:16" ht="37.5" x14ac:dyDescent="0.25">
      <c r="A29" s="59" t="str">
        <f>HYPERLINK("#'x-" &amp; factor_list_table[[#This Row],[Series Number]] &amp; "'!A1", "x-" &amp; factor_list_table[[#This Row],[Series Number]])</f>
        <v>x-305</v>
      </c>
      <c r="B29" s="60" t="s">
        <v>31</v>
      </c>
      <c r="C29" s="62">
        <v>2006</v>
      </c>
      <c r="D29" s="60" t="s">
        <v>177</v>
      </c>
      <c r="E29" s="60" t="s">
        <v>178</v>
      </c>
      <c r="F29" s="60" t="s">
        <v>139</v>
      </c>
      <c r="G29" s="60" t="s">
        <v>140</v>
      </c>
      <c r="H29" s="62" t="s">
        <v>141</v>
      </c>
      <c r="I29" s="62">
        <v>305</v>
      </c>
      <c r="J29" s="60" t="s">
        <v>188</v>
      </c>
      <c r="K29" s="62" t="s">
        <v>180</v>
      </c>
      <c r="L29" s="60"/>
      <c r="M29" s="61">
        <v>46163</v>
      </c>
      <c r="N29" s="61"/>
      <c r="O29" s="60" t="s">
        <v>144</v>
      </c>
      <c r="P29" s="60" t="s">
        <v>63</v>
      </c>
    </row>
    <row r="30" spans="1:16" ht="37.5" x14ac:dyDescent="0.25">
      <c r="A30" s="59" t="str">
        <f>HYPERLINK("#'x-" &amp; factor_list_table[[#This Row],[Series Number]] &amp; "'!A1", "x-" &amp; factor_list_table[[#This Row],[Series Number]])</f>
        <v>x-306</v>
      </c>
      <c r="B30" s="60" t="s">
        <v>31</v>
      </c>
      <c r="C30" s="62">
        <v>2006</v>
      </c>
      <c r="D30" s="60" t="s">
        <v>177</v>
      </c>
      <c r="E30" s="60" t="s">
        <v>178</v>
      </c>
      <c r="F30" s="60" t="s">
        <v>145</v>
      </c>
      <c r="G30" s="60" t="s">
        <v>140</v>
      </c>
      <c r="H30" s="62" t="s">
        <v>141</v>
      </c>
      <c r="I30" s="62">
        <v>306</v>
      </c>
      <c r="J30" s="60" t="s">
        <v>189</v>
      </c>
      <c r="K30" s="62" t="s">
        <v>182</v>
      </c>
      <c r="L30" s="60"/>
      <c r="M30" s="61">
        <v>46163</v>
      </c>
      <c r="N30" s="61"/>
      <c r="O30" s="60" t="s">
        <v>144</v>
      </c>
      <c r="P30" s="60" t="s">
        <v>63</v>
      </c>
    </row>
    <row r="31" spans="1:16" ht="37.5" x14ac:dyDescent="0.25">
      <c r="A31" s="59" t="str">
        <f>HYPERLINK("#'x-" &amp; factor_list_table[[#This Row],[Series Number]] &amp; "'!A1", "x-" &amp; factor_list_table[[#This Row],[Series Number]])</f>
        <v>x-307</v>
      </c>
      <c r="B31" s="60" t="s">
        <v>31</v>
      </c>
      <c r="C31" s="62">
        <v>2006</v>
      </c>
      <c r="D31" s="60" t="s">
        <v>177</v>
      </c>
      <c r="E31" s="60" t="s">
        <v>183</v>
      </c>
      <c r="F31" s="60" t="s">
        <v>139</v>
      </c>
      <c r="G31" s="60" t="s">
        <v>140</v>
      </c>
      <c r="H31" s="62" t="s">
        <v>141</v>
      </c>
      <c r="I31" s="62">
        <v>307</v>
      </c>
      <c r="J31" s="60" t="s">
        <v>190</v>
      </c>
      <c r="K31" s="62" t="s">
        <v>185</v>
      </c>
      <c r="L31" s="60"/>
      <c r="M31" s="61">
        <v>46163</v>
      </c>
      <c r="N31" s="61"/>
      <c r="O31" s="60" t="s">
        <v>144</v>
      </c>
      <c r="P31" s="60" t="s">
        <v>63</v>
      </c>
    </row>
    <row r="32" spans="1:16" ht="37.5" x14ac:dyDescent="0.25">
      <c r="A32" s="59" t="str">
        <f>HYPERLINK("#'x-" &amp; factor_list_table[[#This Row],[Series Number]] &amp; "'!A1", "x-" &amp; factor_list_table[[#This Row],[Series Number]])</f>
        <v>x-308</v>
      </c>
      <c r="B32" s="60" t="s">
        <v>31</v>
      </c>
      <c r="C32" s="62">
        <v>2006</v>
      </c>
      <c r="D32" s="60" t="s">
        <v>177</v>
      </c>
      <c r="E32" s="60" t="s">
        <v>183</v>
      </c>
      <c r="F32" s="60" t="s">
        <v>145</v>
      </c>
      <c r="G32" s="60" t="s">
        <v>140</v>
      </c>
      <c r="H32" s="62" t="s">
        <v>141</v>
      </c>
      <c r="I32" s="62">
        <v>308</v>
      </c>
      <c r="J32" s="60" t="s">
        <v>191</v>
      </c>
      <c r="K32" s="62" t="s">
        <v>187</v>
      </c>
      <c r="L32" s="60"/>
      <c r="M32" s="61">
        <v>46163</v>
      </c>
      <c r="N32" s="61"/>
      <c r="O32" s="60" t="s">
        <v>144</v>
      </c>
      <c r="P32" s="60" t="s">
        <v>63</v>
      </c>
    </row>
    <row r="33" spans="1:16" ht="37.5" x14ac:dyDescent="0.25">
      <c r="A33" s="59" t="str">
        <f>HYPERLINK("#'x-" &amp; factor_list_table[[#This Row],[Series Number]] &amp; "'!A1", "x-" &amp; factor_list_table[[#This Row],[Series Number]])</f>
        <v>x-309</v>
      </c>
      <c r="B33" s="60" t="s">
        <v>31</v>
      </c>
      <c r="C33" s="62">
        <v>2015</v>
      </c>
      <c r="D33" s="60" t="s">
        <v>177</v>
      </c>
      <c r="E33" s="60" t="s">
        <v>178</v>
      </c>
      <c r="F33" s="60" t="s">
        <v>139</v>
      </c>
      <c r="G33" s="60" t="s">
        <v>140</v>
      </c>
      <c r="H33" s="62" t="s">
        <v>141</v>
      </c>
      <c r="I33" s="62">
        <v>309</v>
      </c>
      <c r="J33" s="60" t="s">
        <v>192</v>
      </c>
      <c r="K33" s="62" t="s">
        <v>143</v>
      </c>
      <c r="L33" s="60"/>
      <c r="M33" s="61">
        <v>46163</v>
      </c>
      <c r="N33" s="61"/>
      <c r="O33" s="60" t="s">
        <v>144</v>
      </c>
      <c r="P33" s="60" t="s">
        <v>63</v>
      </c>
    </row>
    <row r="34" spans="1:16" ht="37.5" x14ac:dyDescent="0.25">
      <c r="A34" s="59" t="str">
        <f>HYPERLINK("#'x-" &amp; factor_list_table[[#This Row],[Series Number]] &amp; "'!A1", "x-" &amp; factor_list_table[[#This Row],[Series Number]])</f>
        <v>x-310</v>
      </c>
      <c r="B34" s="60" t="s">
        <v>31</v>
      </c>
      <c r="C34" s="62">
        <v>2015</v>
      </c>
      <c r="D34" s="60" t="s">
        <v>177</v>
      </c>
      <c r="E34" s="60" t="s">
        <v>178</v>
      </c>
      <c r="F34" s="60" t="s">
        <v>145</v>
      </c>
      <c r="G34" s="60" t="s">
        <v>140</v>
      </c>
      <c r="H34" s="62" t="s">
        <v>141</v>
      </c>
      <c r="I34" s="62">
        <v>310</v>
      </c>
      <c r="J34" s="60" t="s">
        <v>193</v>
      </c>
      <c r="K34" s="62" t="s">
        <v>147</v>
      </c>
      <c r="L34" s="60"/>
      <c r="M34" s="61">
        <v>46163</v>
      </c>
      <c r="N34" s="61"/>
      <c r="O34" s="60" t="s">
        <v>144</v>
      </c>
      <c r="P34" s="60" t="s">
        <v>63</v>
      </c>
    </row>
    <row r="35" spans="1:16" ht="37.5" x14ac:dyDescent="0.25">
      <c r="A35" s="59" t="str">
        <f>HYPERLINK("#'x-" &amp; factor_list_table[[#This Row],[Series Number]] &amp; "'!A1", "x-" &amp; factor_list_table[[#This Row],[Series Number]])</f>
        <v>x-311</v>
      </c>
      <c r="B35" s="60" t="s">
        <v>31</v>
      </c>
      <c r="C35" s="62">
        <v>2015</v>
      </c>
      <c r="D35" s="60" t="s">
        <v>177</v>
      </c>
      <c r="E35" s="60" t="s">
        <v>183</v>
      </c>
      <c r="F35" s="60" t="s">
        <v>139</v>
      </c>
      <c r="G35" s="60" t="s">
        <v>140</v>
      </c>
      <c r="H35" s="62" t="s">
        <v>141</v>
      </c>
      <c r="I35" s="62">
        <v>311</v>
      </c>
      <c r="J35" s="60" t="s">
        <v>194</v>
      </c>
      <c r="K35" s="62" t="s">
        <v>156</v>
      </c>
      <c r="L35" s="60"/>
      <c r="M35" s="61">
        <v>46163</v>
      </c>
      <c r="N35" s="61"/>
      <c r="O35" s="60" t="s">
        <v>144</v>
      </c>
      <c r="P35" s="60" t="s">
        <v>63</v>
      </c>
    </row>
    <row r="36" spans="1:16" ht="37.5" x14ac:dyDescent="0.25">
      <c r="A36" s="59" t="str">
        <f>HYPERLINK("#'x-" &amp; factor_list_table[[#This Row],[Series Number]] &amp; "'!A1", "x-" &amp; factor_list_table[[#This Row],[Series Number]])</f>
        <v>x-312</v>
      </c>
      <c r="B36" s="60" t="s">
        <v>31</v>
      </c>
      <c r="C36" s="62">
        <v>2015</v>
      </c>
      <c r="D36" s="60" t="s">
        <v>177</v>
      </c>
      <c r="E36" s="60" t="s">
        <v>183</v>
      </c>
      <c r="F36" s="60" t="s">
        <v>145</v>
      </c>
      <c r="G36" s="60" t="s">
        <v>140</v>
      </c>
      <c r="H36" s="62" t="s">
        <v>141</v>
      </c>
      <c r="I36" s="62">
        <v>312</v>
      </c>
      <c r="J36" s="60" t="s">
        <v>195</v>
      </c>
      <c r="K36" s="62" t="s">
        <v>158</v>
      </c>
      <c r="L36" s="60"/>
      <c r="M36" s="61">
        <v>46163</v>
      </c>
      <c r="N36" s="61"/>
      <c r="O36" s="60" t="s">
        <v>144</v>
      </c>
      <c r="P36" s="60" t="s">
        <v>63</v>
      </c>
    </row>
    <row r="37" spans="1:16" ht="25" x14ac:dyDescent="0.25">
      <c r="A37" s="59" t="str">
        <f>HYPERLINK("#'x-" &amp; factor_list_table[[#This Row],[Series Number]] &amp; "'!A1", "x-" &amp; factor_list_table[[#This Row],[Series Number]])</f>
        <v>x-313</v>
      </c>
      <c r="B37" s="60" t="s">
        <v>31</v>
      </c>
      <c r="C37" s="62">
        <v>1992</v>
      </c>
      <c r="D37" s="60" t="s">
        <v>196</v>
      </c>
      <c r="E37" s="60" t="s">
        <v>197</v>
      </c>
      <c r="F37" s="60" t="s">
        <v>198</v>
      </c>
      <c r="G37" s="60" t="s">
        <v>140</v>
      </c>
      <c r="H37" s="62" t="s">
        <v>141</v>
      </c>
      <c r="I37" s="62">
        <v>313</v>
      </c>
      <c r="J37" s="60" t="s">
        <v>199</v>
      </c>
      <c r="K37" s="62" t="s">
        <v>200</v>
      </c>
      <c r="L37" s="60"/>
      <c r="M37" s="61">
        <v>46163</v>
      </c>
      <c r="N37" s="61"/>
      <c r="O37" s="60" t="s">
        <v>144</v>
      </c>
      <c r="P37" s="60" t="s">
        <v>63</v>
      </c>
    </row>
    <row r="38" spans="1:16" ht="25" x14ac:dyDescent="0.25">
      <c r="A38" s="59" t="str">
        <f>HYPERLINK("#'x-" &amp; factor_list_table[[#This Row],[Series Number]] &amp; "'!A1", "x-" &amp; factor_list_table[[#This Row],[Series Number]])</f>
        <v>x-314</v>
      </c>
      <c r="B38" s="60" t="s">
        <v>31</v>
      </c>
      <c r="C38" s="62">
        <v>2006</v>
      </c>
      <c r="D38" s="60" t="s">
        <v>196</v>
      </c>
      <c r="E38" s="60" t="s">
        <v>197</v>
      </c>
      <c r="F38" s="60" t="s">
        <v>198</v>
      </c>
      <c r="G38" s="60" t="s">
        <v>140</v>
      </c>
      <c r="H38" s="62" t="s">
        <v>141</v>
      </c>
      <c r="I38" s="62">
        <v>314</v>
      </c>
      <c r="J38" s="60" t="s">
        <v>201</v>
      </c>
      <c r="K38" s="62" t="s">
        <v>200</v>
      </c>
      <c r="L38" s="60"/>
      <c r="M38" s="61">
        <v>46163</v>
      </c>
      <c r="N38" s="61"/>
      <c r="O38" s="60" t="s">
        <v>144</v>
      </c>
      <c r="P38" s="60" t="s">
        <v>63</v>
      </c>
    </row>
    <row r="39" spans="1:16" ht="25" x14ac:dyDescent="0.25">
      <c r="A39" s="59" t="str">
        <f>HYPERLINK("#'x-" &amp; factor_list_table[[#This Row],[Series Number]] &amp; "'!A1", "x-" &amp; factor_list_table[[#This Row],[Series Number]])</f>
        <v>x-315</v>
      </c>
      <c r="B39" s="60" t="s">
        <v>31</v>
      </c>
      <c r="C39" s="62">
        <v>2006</v>
      </c>
      <c r="D39" s="60" t="s">
        <v>196</v>
      </c>
      <c r="E39" s="60" t="s">
        <v>202</v>
      </c>
      <c r="F39" s="60" t="s">
        <v>198</v>
      </c>
      <c r="G39" s="60" t="s">
        <v>140</v>
      </c>
      <c r="H39" s="62" t="s">
        <v>141</v>
      </c>
      <c r="I39" s="62">
        <v>315</v>
      </c>
      <c r="J39" s="60" t="s">
        <v>203</v>
      </c>
      <c r="K39" s="62" t="s">
        <v>204</v>
      </c>
      <c r="L39" s="60"/>
      <c r="M39" s="61">
        <v>46163</v>
      </c>
      <c r="N39" s="61"/>
      <c r="O39" s="60" t="s">
        <v>144</v>
      </c>
      <c r="P39" s="60" t="s">
        <v>63</v>
      </c>
    </row>
    <row r="40" spans="1:16" ht="25" x14ac:dyDescent="0.25">
      <c r="A40" s="59" t="str">
        <f>HYPERLINK("#'x-" &amp; factor_list_table[[#This Row],[Series Number]] &amp; "'!A1", "x-" &amp; factor_list_table[[#This Row],[Series Number]])</f>
        <v>x-316</v>
      </c>
      <c r="B40" s="60" t="s">
        <v>31</v>
      </c>
      <c r="C40" s="62">
        <v>2015</v>
      </c>
      <c r="D40" s="60" t="s">
        <v>196</v>
      </c>
      <c r="E40" s="60" t="s">
        <v>205</v>
      </c>
      <c r="F40" s="60" t="s">
        <v>145</v>
      </c>
      <c r="G40" s="60" t="s">
        <v>140</v>
      </c>
      <c r="H40" s="62" t="s">
        <v>141</v>
      </c>
      <c r="I40" s="62">
        <v>316</v>
      </c>
      <c r="J40" s="60" t="s">
        <v>206</v>
      </c>
      <c r="K40" s="62" t="s">
        <v>207</v>
      </c>
      <c r="L40" s="60"/>
      <c r="M40" s="61">
        <v>46163</v>
      </c>
      <c r="N40" s="61"/>
      <c r="O40" s="60" t="s">
        <v>144</v>
      </c>
      <c r="P40" s="60" t="s">
        <v>63</v>
      </c>
    </row>
    <row r="41" spans="1:16" ht="25" x14ac:dyDescent="0.25">
      <c r="A41" s="59" t="str">
        <f>HYPERLINK("#'x-" &amp; factor_list_table[[#This Row],[Series Number]] &amp; "'!A1", "x-" &amp; factor_list_table[[#This Row],[Series Number]])</f>
        <v>x-317</v>
      </c>
      <c r="B41" s="60" t="s">
        <v>31</v>
      </c>
      <c r="C41" s="62">
        <v>2015</v>
      </c>
      <c r="D41" s="60" t="s">
        <v>196</v>
      </c>
      <c r="E41" s="60" t="s">
        <v>208</v>
      </c>
      <c r="F41" s="60" t="s">
        <v>139</v>
      </c>
      <c r="G41" s="60" t="s">
        <v>140</v>
      </c>
      <c r="H41" s="62" t="s">
        <v>141</v>
      </c>
      <c r="I41" s="62">
        <v>317</v>
      </c>
      <c r="J41" s="60" t="s">
        <v>209</v>
      </c>
      <c r="K41" s="62" t="s">
        <v>210</v>
      </c>
      <c r="L41" s="60"/>
      <c r="M41" s="61">
        <v>46163</v>
      </c>
      <c r="N41" s="61"/>
      <c r="O41" s="60" t="s">
        <v>144</v>
      </c>
      <c r="P41" s="60" t="s">
        <v>63</v>
      </c>
    </row>
    <row r="42" spans="1:16" ht="25" x14ac:dyDescent="0.25">
      <c r="A42" s="59" t="str">
        <f>HYPERLINK("#'x-" &amp; factor_list_table[[#This Row],[Series Number]] &amp; "'!A1", "x-" &amp; factor_list_table[[#This Row],[Series Number]])</f>
        <v>x-318</v>
      </c>
      <c r="B42" s="60" t="s">
        <v>31</v>
      </c>
      <c r="C42" s="62">
        <v>1992</v>
      </c>
      <c r="D42" s="60" t="s">
        <v>211</v>
      </c>
      <c r="E42" s="60" t="s">
        <v>212</v>
      </c>
      <c r="F42" s="60" t="s">
        <v>213</v>
      </c>
      <c r="G42" s="60" t="s">
        <v>214</v>
      </c>
      <c r="H42" s="62" t="s">
        <v>141</v>
      </c>
      <c r="I42" s="62">
        <v>318</v>
      </c>
      <c r="J42" s="60" t="s">
        <v>215</v>
      </c>
      <c r="K42" s="62" t="s">
        <v>216</v>
      </c>
      <c r="L42" s="60"/>
      <c r="M42" s="61">
        <v>46163</v>
      </c>
      <c r="N42" s="61"/>
      <c r="O42" s="60" t="s">
        <v>144</v>
      </c>
      <c r="P42" s="60" t="s">
        <v>63</v>
      </c>
    </row>
    <row r="43" spans="1:16" ht="25" x14ac:dyDescent="0.25">
      <c r="A43" s="59" t="str">
        <f>HYPERLINK("#'x-" &amp; factor_list_table[[#This Row],[Series Number]] &amp; "'!A1", "x-" &amp; factor_list_table[[#This Row],[Series Number]])</f>
        <v>x-319</v>
      </c>
      <c r="B43" s="60" t="s">
        <v>31</v>
      </c>
      <c r="C43" s="62">
        <v>1992</v>
      </c>
      <c r="D43" s="60" t="s">
        <v>211</v>
      </c>
      <c r="E43" s="60" t="s">
        <v>217</v>
      </c>
      <c r="F43" s="60" t="s">
        <v>213</v>
      </c>
      <c r="G43" s="60" t="s">
        <v>214</v>
      </c>
      <c r="H43" s="62" t="s">
        <v>141</v>
      </c>
      <c r="I43" s="62">
        <v>319</v>
      </c>
      <c r="J43" s="60" t="s">
        <v>218</v>
      </c>
      <c r="K43" s="62" t="s">
        <v>219</v>
      </c>
      <c r="L43" s="60"/>
      <c r="M43" s="61">
        <v>46163</v>
      </c>
      <c r="N43" s="61"/>
      <c r="O43" s="60" t="s">
        <v>144</v>
      </c>
      <c r="P43" s="60" t="s">
        <v>63</v>
      </c>
    </row>
    <row r="44" spans="1:16" ht="25" x14ac:dyDescent="0.25">
      <c r="A44" s="59" t="str">
        <f>HYPERLINK("#'x-" &amp; factor_list_table[[#This Row],[Series Number]] &amp; "'!A1", "x-" &amp; factor_list_table[[#This Row],[Series Number]])</f>
        <v>x-320</v>
      </c>
      <c r="B44" s="60" t="s">
        <v>31</v>
      </c>
      <c r="C44" s="62">
        <v>1992</v>
      </c>
      <c r="D44" s="60" t="s">
        <v>211</v>
      </c>
      <c r="E44" s="60" t="s">
        <v>220</v>
      </c>
      <c r="F44" s="60" t="s">
        <v>213</v>
      </c>
      <c r="G44" s="60" t="s">
        <v>214</v>
      </c>
      <c r="H44" s="62" t="s">
        <v>141</v>
      </c>
      <c r="I44" s="62">
        <v>320</v>
      </c>
      <c r="J44" s="60" t="s">
        <v>221</v>
      </c>
      <c r="K44" s="62" t="s">
        <v>222</v>
      </c>
      <c r="L44" s="60"/>
      <c r="M44" s="61">
        <v>46163</v>
      </c>
      <c r="N44" s="61"/>
      <c r="O44" s="60" t="s">
        <v>144</v>
      </c>
      <c r="P44" s="60" t="s">
        <v>63</v>
      </c>
    </row>
    <row r="45" spans="1:16" ht="25" x14ac:dyDescent="0.25">
      <c r="A45" s="59" t="str">
        <f>HYPERLINK("#'x-" &amp; factor_list_table[[#This Row],[Series Number]] &amp; "'!A1", "x-" &amp; factor_list_table[[#This Row],[Series Number]])</f>
        <v>x-321</v>
      </c>
      <c r="B45" s="60" t="s">
        <v>31</v>
      </c>
      <c r="C45" s="62">
        <v>2006</v>
      </c>
      <c r="D45" s="60" t="s">
        <v>211</v>
      </c>
      <c r="E45" s="60" t="s">
        <v>223</v>
      </c>
      <c r="F45" s="60" t="s">
        <v>213</v>
      </c>
      <c r="G45" s="60" t="s">
        <v>224</v>
      </c>
      <c r="H45" s="62" t="s">
        <v>141</v>
      </c>
      <c r="I45" s="62">
        <v>321</v>
      </c>
      <c r="J45" s="60" t="s">
        <v>225</v>
      </c>
      <c r="K45" s="62" t="s">
        <v>216</v>
      </c>
      <c r="L45" s="60"/>
      <c r="M45" s="61">
        <v>46163</v>
      </c>
      <c r="N45" s="61"/>
      <c r="O45" s="60" t="s">
        <v>144</v>
      </c>
      <c r="P45" s="60" t="s">
        <v>63</v>
      </c>
    </row>
    <row r="46" spans="1:16" ht="25" x14ac:dyDescent="0.25">
      <c r="A46" s="59" t="str">
        <f>HYPERLINK("#'x-" &amp; factor_list_table[[#This Row],[Series Number]] &amp; "'!A1", "x-" &amp; factor_list_table[[#This Row],[Series Number]])</f>
        <v>x-322</v>
      </c>
      <c r="B46" s="60" t="s">
        <v>31</v>
      </c>
      <c r="C46" s="62">
        <v>2006</v>
      </c>
      <c r="D46" s="60" t="s">
        <v>211</v>
      </c>
      <c r="E46" s="60" t="s">
        <v>226</v>
      </c>
      <c r="F46" s="60" t="s">
        <v>213</v>
      </c>
      <c r="G46" s="60" t="s">
        <v>224</v>
      </c>
      <c r="H46" s="62" t="s">
        <v>141</v>
      </c>
      <c r="I46" s="62">
        <v>322</v>
      </c>
      <c r="J46" s="60" t="s">
        <v>227</v>
      </c>
      <c r="K46" s="62" t="s">
        <v>228</v>
      </c>
      <c r="L46" s="60"/>
      <c r="M46" s="61">
        <v>46163</v>
      </c>
      <c r="N46" s="61"/>
      <c r="O46" s="60" t="s">
        <v>144</v>
      </c>
      <c r="P46" s="60" t="s">
        <v>63</v>
      </c>
    </row>
    <row r="47" spans="1:16" ht="25" x14ac:dyDescent="0.25">
      <c r="A47" s="59" t="str">
        <f>HYPERLINK("#'x-" &amp; factor_list_table[[#This Row],[Series Number]] &amp; "'!A1", "x-" &amp; factor_list_table[[#This Row],[Series Number]])</f>
        <v>x-323</v>
      </c>
      <c r="B47" s="60" t="s">
        <v>31</v>
      </c>
      <c r="C47" s="62">
        <v>2006</v>
      </c>
      <c r="D47" s="60" t="s">
        <v>211</v>
      </c>
      <c r="E47" s="60" t="s">
        <v>229</v>
      </c>
      <c r="F47" s="60" t="s">
        <v>213</v>
      </c>
      <c r="G47" s="60" t="s">
        <v>224</v>
      </c>
      <c r="H47" s="62" t="s">
        <v>141</v>
      </c>
      <c r="I47" s="62">
        <v>323</v>
      </c>
      <c r="J47" s="60" t="s">
        <v>230</v>
      </c>
      <c r="K47" s="62" t="s">
        <v>219</v>
      </c>
      <c r="L47" s="60"/>
      <c r="M47" s="61">
        <v>46163</v>
      </c>
      <c r="N47" s="61"/>
      <c r="O47" s="60" t="s">
        <v>144</v>
      </c>
      <c r="P47" s="60" t="s">
        <v>63</v>
      </c>
    </row>
    <row r="48" spans="1:16" ht="25" x14ac:dyDescent="0.25">
      <c r="A48" s="59" t="str">
        <f>HYPERLINK("#'x-" &amp; factor_list_table[[#This Row],[Series Number]] &amp; "'!A1", "x-" &amp; factor_list_table[[#This Row],[Series Number]])</f>
        <v>x-324</v>
      </c>
      <c r="B48" s="60" t="s">
        <v>31</v>
      </c>
      <c r="C48" s="62">
        <v>2006</v>
      </c>
      <c r="D48" s="60" t="s">
        <v>211</v>
      </c>
      <c r="E48" s="60" t="s">
        <v>231</v>
      </c>
      <c r="F48" s="60" t="s">
        <v>213</v>
      </c>
      <c r="G48" s="60" t="s">
        <v>224</v>
      </c>
      <c r="H48" s="62" t="s">
        <v>141</v>
      </c>
      <c r="I48" s="62">
        <v>324</v>
      </c>
      <c r="J48" s="60" t="s">
        <v>232</v>
      </c>
      <c r="K48" s="62" t="s">
        <v>233</v>
      </c>
      <c r="L48" s="60"/>
      <c r="M48" s="61">
        <v>46163</v>
      </c>
      <c r="N48" s="61"/>
      <c r="O48" s="60" t="s">
        <v>144</v>
      </c>
      <c r="P48" s="60" t="s">
        <v>63</v>
      </c>
    </row>
    <row r="49" spans="1:16" ht="25" x14ac:dyDescent="0.25">
      <c r="A49" s="59" t="str">
        <f>HYPERLINK("#'x-" &amp; factor_list_table[[#This Row],[Series Number]] &amp; "'!A1", "x-" &amp; factor_list_table[[#This Row],[Series Number]])</f>
        <v>x-325</v>
      </c>
      <c r="B49" s="60" t="s">
        <v>31</v>
      </c>
      <c r="C49" s="62">
        <v>2006</v>
      </c>
      <c r="D49" s="60" t="s">
        <v>211</v>
      </c>
      <c r="E49" s="60" t="s">
        <v>234</v>
      </c>
      <c r="F49" s="60" t="s">
        <v>213</v>
      </c>
      <c r="G49" s="60" t="s">
        <v>224</v>
      </c>
      <c r="H49" s="62" t="s">
        <v>141</v>
      </c>
      <c r="I49" s="62">
        <v>325</v>
      </c>
      <c r="J49" s="60" t="s">
        <v>235</v>
      </c>
      <c r="K49" s="62" t="s">
        <v>222</v>
      </c>
      <c r="L49" s="60"/>
      <c r="M49" s="61">
        <v>46163</v>
      </c>
      <c r="N49" s="61"/>
      <c r="O49" s="60" t="s">
        <v>144</v>
      </c>
      <c r="P49" s="60" t="s">
        <v>63</v>
      </c>
    </row>
    <row r="50" spans="1:16" ht="25" x14ac:dyDescent="0.25">
      <c r="A50" s="59" t="str">
        <f>HYPERLINK("#'x-" &amp; factor_list_table[[#This Row],[Series Number]] &amp; "'!A1", "x-" &amp; factor_list_table[[#This Row],[Series Number]])</f>
        <v>x-326</v>
      </c>
      <c r="B50" s="60" t="s">
        <v>31</v>
      </c>
      <c r="C50" s="62">
        <v>2006</v>
      </c>
      <c r="D50" s="60" t="s">
        <v>211</v>
      </c>
      <c r="E50" s="60" t="s">
        <v>236</v>
      </c>
      <c r="F50" s="60" t="s">
        <v>213</v>
      </c>
      <c r="G50" s="60" t="s">
        <v>224</v>
      </c>
      <c r="H50" s="62" t="s">
        <v>141</v>
      </c>
      <c r="I50" s="62">
        <v>326</v>
      </c>
      <c r="J50" s="60" t="s">
        <v>237</v>
      </c>
      <c r="K50" s="62" t="s">
        <v>238</v>
      </c>
      <c r="L50" s="60"/>
      <c r="M50" s="61">
        <v>46163</v>
      </c>
      <c r="N50" s="61"/>
      <c r="O50" s="60" t="s">
        <v>144</v>
      </c>
      <c r="P50" s="60" t="s">
        <v>63</v>
      </c>
    </row>
    <row r="51" spans="1:16" ht="25" x14ac:dyDescent="0.25">
      <c r="A51" s="59" t="str">
        <f>HYPERLINK("#'x-" &amp; factor_list_table[[#This Row],[Series Number]] &amp; "'!A1", "x-" &amp; factor_list_table[[#This Row],[Series Number]])</f>
        <v>x-327</v>
      </c>
      <c r="B51" s="60" t="s">
        <v>31</v>
      </c>
      <c r="C51" s="62">
        <v>2015</v>
      </c>
      <c r="D51" s="60" t="s">
        <v>211</v>
      </c>
      <c r="E51" s="60" t="s">
        <v>239</v>
      </c>
      <c r="F51" s="60" t="s">
        <v>213</v>
      </c>
      <c r="G51" s="60" t="s">
        <v>240</v>
      </c>
      <c r="H51" s="62" t="s">
        <v>141</v>
      </c>
      <c r="I51" s="62">
        <v>327</v>
      </c>
      <c r="J51" s="60" t="s">
        <v>241</v>
      </c>
      <c r="K51" s="62" t="s">
        <v>242</v>
      </c>
      <c r="L51" s="60"/>
      <c r="M51" s="61">
        <v>46163</v>
      </c>
      <c r="N51" s="61"/>
      <c r="O51" s="60" t="s">
        <v>144</v>
      </c>
      <c r="P51" s="60" t="s">
        <v>63</v>
      </c>
    </row>
    <row r="52" spans="1:16" ht="25" x14ac:dyDescent="0.25">
      <c r="A52" s="59" t="str">
        <f>HYPERLINK("#'x-" &amp; factor_list_table[[#This Row],[Series Number]] &amp; "'!A1", "x-" &amp; factor_list_table[[#This Row],[Series Number]])</f>
        <v>x-328</v>
      </c>
      <c r="B52" s="60" t="s">
        <v>31</v>
      </c>
      <c r="C52" s="62">
        <v>2015</v>
      </c>
      <c r="D52" s="60" t="s">
        <v>211</v>
      </c>
      <c r="E52" s="60" t="s">
        <v>243</v>
      </c>
      <c r="F52" s="60" t="s">
        <v>213</v>
      </c>
      <c r="G52" s="60" t="s">
        <v>240</v>
      </c>
      <c r="H52" s="62" t="s">
        <v>141</v>
      </c>
      <c r="I52" s="62">
        <v>328</v>
      </c>
      <c r="J52" s="60" t="s">
        <v>244</v>
      </c>
      <c r="K52" s="62" t="s">
        <v>245</v>
      </c>
      <c r="L52" s="60"/>
      <c r="M52" s="61">
        <v>46163</v>
      </c>
      <c r="N52" s="61"/>
      <c r="O52" s="60" t="s">
        <v>144</v>
      </c>
      <c r="P52" s="60" t="s">
        <v>63</v>
      </c>
    </row>
    <row r="53" spans="1:16" ht="37.5" x14ac:dyDescent="0.25">
      <c r="A53" s="59" t="str">
        <f>HYPERLINK("#'x-" &amp; factor_list_table[[#This Row],[Series Number]] &amp; "'!A1", "x-" &amp; factor_list_table[[#This Row],[Series Number]])</f>
        <v>x-401</v>
      </c>
      <c r="B53" s="60" t="s">
        <v>31</v>
      </c>
      <c r="C53" s="62">
        <v>2006</v>
      </c>
      <c r="D53" s="60" t="s">
        <v>246</v>
      </c>
      <c r="E53" s="60" t="s">
        <v>247</v>
      </c>
      <c r="F53" s="60" t="s">
        <v>213</v>
      </c>
      <c r="G53" s="60" t="s">
        <v>224</v>
      </c>
      <c r="H53" s="62">
        <v>1</v>
      </c>
      <c r="I53" s="62">
        <v>401</v>
      </c>
      <c r="J53" s="60" t="s">
        <v>248</v>
      </c>
      <c r="K53" s="62" t="s">
        <v>249</v>
      </c>
      <c r="L53" s="60"/>
      <c r="M53" s="61">
        <v>45106</v>
      </c>
      <c r="N53" s="61">
        <v>45110</v>
      </c>
      <c r="O53" s="60" t="s">
        <v>144</v>
      </c>
      <c r="P53" s="60" t="s">
        <v>64</v>
      </c>
    </row>
    <row r="54" spans="1:16" ht="25" x14ac:dyDescent="0.25">
      <c r="A54" s="59" t="str">
        <f>HYPERLINK("#'x-" &amp; factor_list_table[[#This Row],[Series Number]] &amp; "'!A1", "x-" &amp; factor_list_table[[#This Row],[Series Number]])</f>
        <v>x-402</v>
      </c>
      <c r="B54" s="60" t="s">
        <v>31</v>
      </c>
      <c r="C54" s="62">
        <v>2015</v>
      </c>
      <c r="D54" s="60" t="s">
        <v>246</v>
      </c>
      <c r="E54" s="60" t="s">
        <v>250</v>
      </c>
      <c r="F54" s="60" t="s">
        <v>213</v>
      </c>
      <c r="G54" s="60" t="s">
        <v>251</v>
      </c>
      <c r="H54" s="62">
        <v>0</v>
      </c>
      <c r="I54" s="62">
        <v>402</v>
      </c>
      <c r="J54" s="60" t="s">
        <v>252</v>
      </c>
      <c r="K54" s="62" t="s">
        <v>253</v>
      </c>
      <c r="L54" s="60"/>
      <c r="M54" s="61">
        <v>45106</v>
      </c>
      <c r="N54" s="61">
        <v>45110</v>
      </c>
      <c r="O54" s="60" t="s">
        <v>144</v>
      </c>
      <c r="P54" s="60" t="s">
        <v>64</v>
      </c>
    </row>
    <row r="55" spans="1:16" ht="25" x14ac:dyDescent="0.25">
      <c r="A55" s="59" t="str">
        <f>HYPERLINK("#'x-" &amp; factor_list_table[[#This Row],[Series Number]] &amp; "'!A1", "x-" &amp; factor_list_table[[#This Row],[Series Number]])</f>
        <v>x-403</v>
      </c>
      <c r="B55" s="60" t="s">
        <v>31</v>
      </c>
      <c r="C55" s="62">
        <v>2015</v>
      </c>
      <c r="D55" s="60" t="s">
        <v>246</v>
      </c>
      <c r="E55" s="60" t="s">
        <v>254</v>
      </c>
      <c r="F55" s="60" t="s">
        <v>213</v>
      </c>
      <c r="G55" s="60" t="s">
        <v>251</v>
      </c>
      <c r="H55" s="62">
        <v>0</v>
      </c>
      <c r="I55" s="62">
        <v>403</v>
      </c>
      <c r="J55" s="60" t="s">
        <v>255</v>
      </c>
      <c r="K55" s="62" t="s">
        <v>256</v>
      </c>
      <c r="L55" s="60"/>
      <c r="M55" s="61">
        <v>45106</v>
      </c>
      <c r="N55" s="61">
        <v>45110</v>
      </c>
      <c r="O55" s="60" t="s">
        <v>144</v>
      </c>
      <c r="P55" s="60" t="s">
        <v>64</v>
      </c>
    </row>
    <row r="56" spans="1:16" ht="25" x14ac:dyDescent="0.25">
      <c r="A56" s="59" t="str">
        <f>HYPERLINK("#'x-" &amp; factor_list_table[[#This Row],[Series Number]] &amp; "'!A1", "x-" &amp; factor_list_table[[#This Row],[Series Number]])</f>
        <v>x-404</v>
      </c>
      <c r="B56" s="60" t="s">
        <v>31</v>
      </c>
      <c r="C56" s="62">
        <v>2015</v>
      </c>
      <c r="D56" s="60" t="s">
        <v>257</v>
      </c>
      <c r="E56" s="60" t="s">
        <v>258</v>
      </c>
      <c r="F56" s="60" t="s">
        <v>213</v>
      </c>
      <c r="G56" s="60" t="s">
        <v>259</v>
      </c>
      <c r="H56" s="62">
        <v>0</v>
      </c>
      <c r="I56" s="62">
        <v>404</v>
      </c>
      <c r="J56" s="60" t="s">
        <v>260</v>
      </c>
      <c r="K56" s="62" t="s">
        <v>261</v>
      </c>
      <c r="L56" s="60"/>
      <c r="M56" s="61">
        <v>45106</v>
      </c>
      <c r="N56" s="61">
        <v>45110</v>
      </c>
      <c r="O56" s="60" t="s">
        <v>144</v>
      </c>
      <c r="P56" s="60" t="s">
        <v>64</v>
      </c>
    </row>
    <row r="57" spans="1:16" ht="37.5" x14ac:dyDescent="0.25">
      <c r="A57" s="59" t="str">
        <f>HYPERLINK("#'x-" &amp; factor_list_table[[#This Row],[Series Number]] &amp; "'!A1", "x-" &amp; factor_list_table[[#This Row],[Series Number]])</f>
        <v>x-405</v>
      </c>
      <c r="B57" s="60" t="s">
        <v>31</v>
      </c>
      <c r="C57" s="62">
        <v>2015</v>
      </c>
      <c r="D57" s="60" t="s">
        <v>257</v>
      </c>
      <c r="E57" s="60" t="s">
        <v>262</v>
      </c>
      <c r="F57" s="60" t="s">
        <v>213</v>
      </c>
      <c r="G57" s="60" t="s">
        <v>263</v>
      </c>
      <c r="H57" s="62">
        <v>0</v>
      </c>
      <c r="I57" s="62">
        <v>405</v>
      </c>
      <c r="J57" s="60" t="s">
        <v>264</v>
      </c>
      <c r="K57" s="62" t="s">
        <v>265</v>
      </c>
      <c r="L57" s="60"/>
      <c r="M57" s="61">
        <v>45106</v>
      </c>
      <c r="N57" s="61">
        <v>45110</v>
      </c>
      <c r="O57" s="60" t="s">
        <v>144</v>
      </c>
      <c r="P57" s="60" t="s">
        <v>64</v>
      </c>
    </row>
    <row r="58" spans="1:16" ht="50" x14ac:dyDescent="0.25">
      <c r="A58" s="59" t="str">
        <f>HYPERLINK("#'x-" &amp; factor_list_table[[#This Row],[Series Number]] &amp; "'!A1", "x-" &amp; factor_list_table[[#This Row],[Series Number]])</f>
        <v>x-406</v>
      </c>
      <c r="B58" s="60" t="s">
        <v>31</v>
      </c>
      <c r="C58" s="62">
        <v>2015</v>
      </c>
      <c r="D58" s="60" t="s">
        <v>257</v>
      </c>
      <c r="E58" s="60" t="s">
        <v>266</v>
      </c>
      <c r="F58" s="60" t="s">
        <v>213</v>
      </c>
      <c r="G58" s="60" t="s">
        <v>267</v>
      </c>
      <c r="H58" s="62">
        <v>0</v>
      </c>
      <c r="I58" s="62">
        <v>406</v>
      </c>
      <c r="J58" s="60" t="s">
        <v>268</v>
      </c>
      <c r="K58" s="62" t="s">
        <v>269</v>
      </c>
      <c r="L58" s="60"/>
      <c r="M58" s="61">
        <v>45106</v>
      </c>
      <c r="N58" s="61">
        <v>45110</v>
      </c>
      <c r="O58" s="60" t="s">
        <v>144</v>
      </c>
      <c r="P58" s="60" t="s">
        <v>64</v>
      </c>
    </row>
    <row r="59" spans="1:16" ht="50" x14ac:dyDescent="0.25">
      <c r="A59" s="59" t="str">
        <f>HYPERLINK("#'x-" &amp; factor_list_table[[#This Row],[Series Number]] &amp; "'!A1", "x-" &amp; factor_list_table[[#This Row],[Series Number]])</f>
        <v>x-407</v>
      </c>
      <c r="B59" s="60" t="s">
        <v>31</v>
      </c>
      <c r="C59" s="62">
        <v>2015</v>
      </c>
      <c r="D59" s="60" t="s">
        <v>257</v>
      </c>
      <c r="E59" s="60" t="s">
        <v>270</v>
      </c>
      <c r="F59" s="60" t="s">
        <v>213</v>
      </c>
      <c r="G59" s="60" t="s">
        <v>267</v>
      </c>
      <c r="H59" s="62">
        <v>0</v>
      </c>
      <c r="I59" s="62">
        <v>407</v>
      </c>
      <c r="J59" s="60" t="s">
        <v>271</v>
      </c>
      <c r="K59" s="62" t="s">
        <v>272</v>
      </c>
      <c r="L59" s="60"/>
      <c r="M59" s="61">
        <v>45106</v>
      </c>
      <c r="N59" s="61">
        <v>45110</v>
      </c>
      <c r="O59" s="60" t="s">
        <v>144</v>
      </c>
      <c r="P59" s="60" t="s">
        <v>64</v>
      </c>
    </row>
    <row r="60" spans="1:16" ht="25" x14ac:dyDescent="0.25">
      <c r="A60" s="59" t="str">
        <f>HYPERLINK("#'x-" &amp; factor_list_table[[#This Row],[Series Number]] &amp; "'!A1", "x-" &amp; factor_list_table[[#This Row],[Series Number]])</f>
        <v>x-501</v>
      </c>
      <c r="B60" s="60" t="s">
        <v>31</v>
      </c>
      <c r="C60" s="62" t="s">
        <v>273</v>
      </c>
      <c r="D60" s="60" t="s">
        <v>274</v>
      </c>
      <c r="E60" s="60" t="s">
        <v>275</v>
      </c>
      <c r="F60" s="60" t="s">
        <v>213</v>
      </c>
      <c r="G60" s="60" t="s">
        <v>276</v>
      </c>
      <c r="H60" s="62">
        <v>1</v>
      </c>
      <c r="I60" s="62">
        <v>501</v>
      </c>
      <c r="J60" s="60" t="s">
        <v>277</v>
      </c>
      <c r="K60" s="62" t="s">
        <v>278</v>
      </c>
      <c r="L60" s="60"/>
      <c r="M60" s="61">
        <v>45135</v>
      </c>
      <c r="N60" s="61">
        <v>45135</v>
      </c>
      <c r="O60" s="60" t="s">
        <v>144</v>
      </c>
      <c r="P60" s="60" t="s">
        <v>64</v>
      </c>
    </row>
    <row r="61" spans="1:16" ht="37.5" x14ac:dyDescent="0.25">
      <c r="A61" s="59" t="str">
        <f>HYPERLINK("#'x-" &amp; factor_list_table[[#This Row],[Series Number]] &amp; "'!A1", "x-" &amp; factor_list_table[[#This Row],[Series Number]])</f>
        <v>x-502</v>
      </c>
      <c r="B61" s="60" t="s">
        <v>31</v>
      </c>
      <c r="C61" s="62" t="s">
        <v>273</v>
      </c>
      <c r="D61" s="60" t="s">
        <v>274</v>
      </c>
      <c r="E61" s="60" t="s">
        <v>279</v>
      </c>
      <c r="F61" s="60" t="s">
        <v>213</v>
      </c>
      <c r="G61" s="60" t="s">
        <v>276</v>
      </c>
      <c r="H61" s="62">
        <v>1</v>
      </c>
      <c r="I61" s="62">
        <v>502</v>
      </c>
      <c r="J61" s="60" t="s">
        <v>280</v>
      </c>
      <c r="K61" s="62" t="s">
        <v>281</v>
      </c>
      <c r="L61" s="60"/>
      <c r="M61" s="61">
        <v>45135</v>
      </c>
      <c r="N61" s="61">
        <v>45135</v>
      </c>
      <c r="O61" s="60" t="s">
        <v>144</v>
      </c>
      <c r="P61" s="60" t="s">
        <v>64</v>
      </c>
    </row>
    <row r="62" spans="1:16" ht="25" x14ac:dyDescent="0.25">
      <c r="A62" s="59" t="str">
        <f>HYPERLINK("#'x-" &amp; factor_list_table[[#This Row],[Series Number]] &amp; "'!A1", "x-" &amp; factor_list_table[[#This Row],[Series Number]])</f>
        <v>x-503</v>
      </c>
      <c r="B62" s="60" t="s">
        <v>31</v>
      </c>
      <c r="C62" s="62">
        <v>2015</v>
      </c>
      <c r="D62" s="60" t="s">
        <v>274</v>
      </c>
      <c r="E62" s="60" t="s">
        <v>282</v>
      </c>
      <c r="F62" s="60" t="s">
        <v>213</v>
      </c>
      <c r="G62" s="60" t="s">
        <v>276</v>
      </c>
      <c r="H62" s="62">
        <v>0</v>
      </c>
      <c r="I62" s="62">
        <v>503</v>
      </c>
      <c r="J62" s="60" t="s">
        <v>283</v>
      </c>
      <c r="K62" s="62" t="s">
        <v>278</v>
      </c>
      <c r="L62" s="60"/>
      <c r="M62" s="61">
        <v>45135</v>
      </c>
      <c r="N62" s="61">
        <v>45135</v>
      </c>
      <c r="O62" s="60" t="s">
        <v>144</v>
      </c>
      <c r="P62" s="60" t="s">
        <v>64</v>
      </c>
    </row>
    <row r="63" spans="1:16" ht="25" x14ac:dyDescent="0.25">
      <c r="A63" s="59" t="str">
        <f>HYPERLINK("#'x-" &amp; factor_list_table[[#This Row],[Series Number]] &amp; "'!A1", "x-" &amp; factor_list_table[[#This Row],[Series Number]])</f>
        <v>x-504</v>
      </c>
      <c r="B63" s="60" t="s">
        <v>31</v>
      </c>
      <c r="C63" s="62">
        <v>2015</v>
      </c>
      <c r="D63" s="60" t="s">
        <v>274</v>
      </c>
      <c r="E63" s="60" t="s">
        <v>284</v>
      </c>
      <c r="F63" s="60" t="s">
        <v>213</v>
      </c>
      <c r="G63" s="60" t="s">
        <v>276</v>
      </c>
      <c r="H63" s="62">
        <v>0</v>
      </c>
      <c r="I63" s="62">
        <v>504</v>
      </c>
      <c r="J63" s="60" t="s">
        <v>285</v>
      </c>
      <c r="K63" s="62" t="s">
        <v>281</v>
      </c>
      <c r="L63" s="60"/>
      <c r="M63" s="61">
        <v>45135</v>
      </c>
      <c r="N63" s="61">
        <v>45135</v>
      </c>
      <c r="O63" s="60" t="s">
        <v>144</v>
      </c>
      <c r="P63" s="60" t="s">
        <v>64</v>
      </c>
    </row>
    <row r="64" spans="1:16" ht="25" x14ac:dyDescent="0.25">
      <c r="A64" s="59" t="str">
        <f>HYPERLINK("#'x-" &amp; factor_list_table[[#This Row],[Series Number]] &amp; "'!A1", "x-" &amp; factor_list_table[[#This Row],[Series Number]])</f>
        <v>x-505</v>
      </c>
      <c r="B64" s="60" t="s">
        <v>31</v>
      </c>
      <c r="C64" s="62">
        <v>1992</v>
      </c>
      <c r="D64" s="60" t="s">
        <v>286</v>
      </c>
      <c r="E64" s="60" t="s">
        <v>287</v>
      </c>
      <c r="F64" s="60" t="s">
        <v>213</v>
      </c>
      <c r="G64" s="60" t="s">
        <v>288</v>
      </c>
      <c r="H64" s="62">
        <v>0</v>
      </c>
      <c r="I64" s="62">
        <v>505</v>
      </c>
      <c r="J64" s="60" t="s">
        <v>289</v>
      </c>
      <c r="K64" s="62" t="s">
        <v>278</v>
      </c>
      <c r="L64" s="60"/>
      <c r="M64" s="61">
        <v>46163</v>
      </c>
      <c r="N64" s="61">
        <v>46163</v>
      </c>
      <c r="O64" s="60" t="s">
        <v>144</v>
      </c>
      <c r="P64" s="60" t="s">
        <v>63</v>
      </c>
    </row>
    <row r="65" spans="1:16" ht="75" x14ac:dyDescent="0.25">
      <c r="A65" s="59" t="str">
        <f>HYPERLINK("#'x-" &amp; factor_list_table[[#This Row],[Series Number]] &amp; "'!A1", "x-" &amp; factor_list_table[[#This Row],[Series Number]])</f>
        <v>x-506</v>
      </c>
      <c r="B65" s="60" t="s">
        <v>31</v>
      </c>
      <c r="C65" s="62" t="s">
        <v>290</v>
      </c>
      <c r="D65" s="60" t="s">
        <v>274</v>
      </c>
      <c r="E65" s="60" t="s">
        <v>291</v>
      </c>
      <c r="F65" s="60" t="s">
        <v>213</v>
      </c>
      <c r="G65" s="60" t="s">
        <v>93</v>
      </c>
      <c r="H65" s="62">
        <v>0</v>
      </c>
      <c r="I65" s="62">
        <v>506</v>
      </c>
      <c r="J65" s="60" t="s">
        <v>292</v>
      </c>
      <c r="K65" s="62" t="s">
        <v>293</v>
      </c>
      <c r="L65" s="60"/>
      <c r="M65" s="61">
        <v>45135</v>
      </c>
      <c r="N65" s="61">
        <v>45135</v>
      </c>
      <c r="O65" s="60" t="s">
        <v>144</v>
      </c>
      <c r="P65" s="60" t="s">
        <v>64</v>
      </c>
    </row>
    <row r="66" spans="1:16" ht="25" x14ac:dyDescent="0.25">
      <c r="A66" s="59" t="str">
        <f>HYPERLINK("#'x-" &amp; factor_list_table[[#This Row],[Series Number]] &amp; "'!A1", "x-" &amp; factor_list_table[[#This Row],[Series Number]])</f>
        <v>x-603</v>
      </c>
      <c r="B66" s="60" t="s">
        <v>31</v>
      </c>
      <c r="C66" s="62">
        <v>1992</v>
      </c>
      <c r="D66" s="60" t="s">
        <v>294</v>
      </c>
      <c r="E66" s="60" t="s">
        <v>295</v>
      </c>
      <c r="F66" s="60" t="s">
        <v>296</v>
      </c>
      <c r="G66" s="60" t="s">
        <v>297</v>
      </c>
      <c r="H66" s="62">
        <v>2</v>
      </c>
      <c r="I66" s="62">
        <v>603</v>
      </c>
      <c r="J66" s="60" t="s">
        <v>298</v>
      </c>
      <c r="K66" s="62" t="s">
        <v>299</v>
      </c>
      <c r="L66" s="60"/>
      <c r="M66" s="61">
        <v>45135</v>
      </c>
      <c r="N66" s="61">
        <v>45135</v>
      </c>
      <c r="O66" s="60" t="s">
        <v>144</v>
      </c>
      <c r="P66" s="60" t="s">
        <v>64</v>
      </c>
    </row>
    <row r="67" spans="1:16" ht="25" x14ac:dyDescent="0.25">
      <c r="A67" s="59" t="str">
        <f>HYPERLINK("#'x-" &amp; factor_list_table[[#This Row],[Series Number]] &amp; "'!A1", "x-" &amp; factor_list_table[[#This Row],[Series Number]])</f>
        <v>x-604</v>
      </c>
      <c r="B67" s="60" t="s">
        <v>31</v>
      </c>
      <c r="C67" s="62">
        <v>1992</v>
      </c>
      <c r="D67" s="60" t="s">
        <v>294</v>
      </c>
      <c r="E67" s="60" t="s">
        <v>300</v>
      </c>
      <c r="F67" s="60" t="s">
        <v>296</v>
      </c>
      <c r="G67" s="60" t="s">
        <v>297</v>
      </c>
      <c r="H67" s="62">
        <v>2</v>
      </c>
      <c r="I67" s="62">
        <v>604</v>
      </c>
      <c r="J67" s="60" t="s">
        <v>301</v>
      </c>
      <c r="K67" s="62" t="s">
        <v>302</v>
      </c>
      <c r="L67" s="60"/>
      <c r="M67" s="61">
        <v>45135</v>
      </c>
      <c r="N67" s="61">
        <v>45135</v>
      </c>
      <c r="O67" s="60" t="s">
        <v>144</v>
      </c>
      <c r="P67" s="60" t="s">
        <v>64</v>
      </c>
    </row>
    <row r="68" spans="1:16" ht="25" x14ac:dyDescent="0.25">
      <c r="A68" s="59" t="str">
        <f>HYPERLINK("#'x-" &amp; factor_list_table[[#This Row],[Series Number]] &amp; "'!A1", "x-" &amp; factor_list_table[[#This Row],[Series Number]])</f>
        <v>x-605</v>
      </c>
      <c r="B68" s="60" t="s">
        <v>31</v>
      </c>
      <c r="C68" s="62">
        <v>2006</v>
      </c>
      <c r="D68" s="60" t="s">
        <v>294</v>
      </c>
      <c r="E68" s="60" t="s">
        <v>303</v>
      </c>
      <c r="F68" s="60" t="s">
        <v>296</v>
      </c>
      <c r="G68" s="60" t="s">
        <v>297</v>
      </c>
      <c r="H68" s="62">
        <v>1</v>
      </c>
      <c r="I68" s="62">
        <v>605</v>
      </c>
      <c r="J68" s="60" t="s">
        <v>304</v>
      </c>
      <c r="K68" s="62" t="s">
        <v>299</v>
      </c>
      <c r="L68" s="60"/>
      <c r="M68" s="61">
        <v>45135</v>
      </c>
      <c r="N68" s="61">
        <v>45135</v>
      </c>
      <c r="O68" s="60" t="s">
        <v>144</v>
      </c>
      <c r="P68" s="60" t="s">
        <v>64</v>
      </c>
    </row>
    <row r="69" spans="1:16" ht="25" x14ac:dyDescent="0.25">
      <c r="A69" s="59" t="str">
        <f>HYPERLINK("#'x-" &amp; factor_list_table[[#This Row],[Series Number]] &amp; "'!A1", "x-" &amp; factor_list_table[[#This Row],[Series Number]])</f>
        <v>x-606</v>
      </c>
      <c r="B69" s="60" t="s">
        <v>31</v>
      </c>
      <c r="C69" s="62">
        <v>2006</v>
      </c>
      <c r="D69" s="60" t="s">
        <v>294</v>
      </c>
      <c r="E69" s="60" t="s">
        <v>305</v>
      </c>
      <c r="F69" s="60" t="s">
        <v>296</v>
      </c>
      <c r="G69" s="60" t="s">
        <v>297</v>
      </c>
      <c r="H69" s="62">
        <v>1</v>
      </c>
      <c r="I69" s="62">
        <v>606</v>
      </c>
      <c r="J69" s="60" t="s">
        <v>306</v>
      </c>
      <c r="K69" s="62" t="s">
        <v>302</v>
      </c>
      <c r="L69" s="60"/>
      <c r="M69" s="61">
        <v>45135</v>
      </c>
      <c r="N69" s="61">
        <v>45135</v>
      </c>
      <c r="O69" s="60" t="s">
        <v>144</v>
      </c>
      <c r="P69" s="60" t="s">
        <v>64</v>
      </c>
    </row>
    <row r="70" spans="1:16" ht="25" x14ac:dyDescent="0.25">
      <c r="A70" s="59" t="str">
        <f>HYPERLINK("#'x-" &amp; factor_list_table[[#This Row],[Series Number]] &amp; "'!A1", "x-" &amp; factor_list_table[[#This Row],[Series Number]])</f>
        <v>x-607</v>
      </c>
      <c r="B70" s="60" t="s">
        <v>31</v>
      </c>
      <c r="C70" s="62">
        <v>2015</v>
      </c>
      <c r="D70" s="60" t="s">
        <v>294</v>
      </c>
      <c r="E70" s="60" t="s">
        <v>307</v>
      </c>
      <c r="F70" s="60" t="s">
        <v>139</v>
      </c>
      <c r="G70" s="60" t="s">
        <v>297</v>
      </c>
      <c r="H70" s="62">
        <v>0</v>
      </c>
      <c r="I70" s="62">
        <v>607</v>
      </c>
      <c r="J70" s="60" t="s">
        <v>308</v>
      </c>
      <c r="K70" s="62" t="s">
        <v>299</v>
      </c>
      <c r="L70" s="60"/>
      <c r="M70" s="61">
        <v>45135</v>
      </c>
      <c r="N70" s="61">
        <v>45135</v>
      </c>
      <c r="O70" s="60" t="s">
        <v>144</v>
      </c>
      <c r="P70" s="60" t="s">
        <v>64</v>
      </c>
    </row>
    <row r="71" spans="1:16" ht="25" x14ac:dyDescent="0.25">
      <c r="A71" s="59" t="str">
        <f>HYPERLINK("#'x-" &amp; factor_list_table[[#This Row],[Series Number]] &amp; "'!A1", "x-" &amp; factor_list_table[[#This Row],[Series Number]])</f>
        <v>x-608</v>
      </c>
      <c r="B71" s="60" t="s">
        <v>31</v>
      </c>
      <c r="C71" s="62">
        <v>2015</v>
      </c>
      <c r="D71" s="60" t="s">
        <v>294</v>
      </c>
      <c r="E71" s="60" t="s">
        <v>307</v>
      </c>
      <c r="F71" s="60" t="s">
        <v>145</v>
      </c>
      <c r="G71" s="60" t="s">
        <v>297</v>
      </c>
      <c r="H71" s="62">
        <v>0</v>
      </c>
      <c r="I71" s="62">
        <v>608</v>
      </c>
      <c r="J71" s="60" t="s">
        <v>309</v>
      </c>
      <c r="K71" s="62" t="s">
        <v>302</v>
      </c>
      <c r="L71" s="60"/>
      <c r="M71" s="61">
        <v>45135</v>
      </c>
      <c r="N71" s="61">
        <v>45135</v>
      </c>
      <c r="O71" s="60" t="s">
        <v>144</v>
      </c>
      <c r="P71" s="60" t="s">
        <v>64</v>
      </c>
    </row>
    <row r="72" spans="1:16" ht="25" x14ac:dyDescent="0.25">
      <c r="A72" s="59" t="str">
        <f>HYPERLINK("#'x-" &amp; factor_list_table[[#This Row],[Series Number]] &amp; "'!A1", "x-" &amp; factor_list_table[[#This Row],[Series Number]])</f>
        <v>x-609</v>
      </c>
      <c r="B72" s="60" t="s">
        <v>31</v>
      </c>
      <c r="C72" s="62">
        <v>2015</v>
      </c>
      <c r="D72" s="60" t="s">
        <v>294</v>
      </c>
      <c r="E72" s="60" t="s">
        <v>310</v>
      </c>
      <c r="F72" s="60" t="s">
        <v>296</v>
      </c>
      <c r="G72" s="60" t="s">
        <v>140</v>
      </c>
      <c r="H72" s="62">
        <v>0</v>
      </c>
      <c r="I72" s="62">
        <v>609</v>
      </c>
      <c r="J72" s="60" t="s">
        <v>311</v>
      </c>
      <c r="K72" s="62" t="s">
        <v>312</v>
      </c>
      <c r="L72" s="60"/>
      <c r="M72" s="61">
        <v>45135</v>
      </c>
      <c r="N72" s="61">
        <v>45135</v>
      </c>
      <c r="O72" s="60" t="s">
        <v>144</v>
      </c>
      <c r="P72" s="60" t="s">
        <v>64</v>
      </c>
    </row>
    <row r="73" spans="1:16" ht="25" x14ac:dyDescent="0.25">
      <c r="A73" s="59" t="str">
        <f>HYPERLINK("#'x-" &amp; factor_list_table[[#This Row],[Series Number]] &amp; "'!A1", "x-" &amp; factor_list_table[[#This Row],[Series Number]])</f>
        <v>x-610</v>
      </c>
      <c r="B73" s="60" t="s">
        <v>31</v>
      </c>
      <c r="C73" s="62">
        <v>2015</v>
      </c>
      <c r="D73" s="60" t="s">
        <v>294</v>
      </c>
      <c r="E73" s="60" t="s">
        <v>313</v>
      </c>
      <c r="F73" s="60" t="s">
        <v>296</v>
      </c>
      <c r="G73" s="60" t="s">
        <v>140</v>
      </c>
      <c r="H73" s="62">
        <v>0</v>
      </c>
      <c r="I73" s="62">
        <v>610</v>
      </c>
      <c r="J73" s="60" t="s">
        <v>314</v>
      </c>
      <c r="K73" s="62" t="s">
        <v>315</v>
      </c>
      <c r="L73" s="60"/>
      <c r="M73" s="61">
        <v>45135</v>
      </c>
      <c r="N73" s="61">
        <v>45135</v>
      </c>
      <c r="O73" s="60" t="s">
        <v>144</v>
      </c>
      <c r="P73" s="60" t="s">
        <v>64</v>
      </c>
    </row>
    <row r="74" spans="1:16" ht="25" x14ac:dyDescent="0.25">
      <c r="A74" s="59" t="str">
        <f>HYPERLINK("#'x-" &amp; factor_list_table[[#This Row],[Series Number]] &amp; "'!A1", "x-" &amp; factor_list_table[[#This Row],[Series Number]])</f>
        <v>x-611</v>
      </c>
      <c r="B74" s="60" t="s">
        <v>31</v>
      </c>
      <c r="C74" s="62">
        <v>1992</v>
      </c>
      <c r="D74" s="60" t="s">
        <v>294</v>
      </c>
      <c r="E74" s="60" t="s">
        <v>316</v>
      </c>
      <c r="F74" s="60" t="s">
        <v>213</v>
      </c>
      <c r="G74" s="60" t="s">
        <v>214</v>
      </c>
      <c r="H74" s="62">
        <v>2</v>
      </c>
      <c r="I74" s="62">
        <v>611</v>
      </c>
      <c r="J74" s="60" t="s">
        <v>317</v>
      </c>
      <c r="K74" s="62" t="s">
        <v>318</v>
      </c>
      <c r="L74" s="60"/>
      <c r="M74" s="61">
        <v>45135</v>
      </c>
      <c r="N74" s="61">
        <v>45135</v>
      </c>
      <c r="O74" s="60" t="s">
        <v>144</v>
      </c>
      <c r="P74" s="60" t="s">
        <v>64</v>
      </c>
    </row>
    <row r="75" spans="1:16" ht="25" x14ac:dyDescent="0.25">
      <c r="A75" s="59" t="str">
        <f>HYPERLINK("#'x-" &amp; factor_list_table[[#This Row],[Series Number]] &amp; "'!A1", "x-" &amp; factor_list_table[[#This Row],[Series Number]])</f>
        <v>x-612</v>
      </c>
      <c r="B75" s="60" t="s">
        <v>31</v>
      </c>
      <c r="C75" s="62">
        <v>1992</v>
      </c>
      <c r="D75" s="60" t="s">
        <v>294</v>
      </c>
      <c r="E75" s="60" t="s">
        <v>319</v>
      </c>
      <c r="F75" s="60" t="s">
        <v>213</v>
      </c>
      <c r="G75" s="60" t="s">
        <v>214</v>
      </c>
      <c r="H75" s="62">
        <v>2</v>
      </c>
      <c r="I75" s="62">
        <v>612</v>
      </c>
      <c r="J75" s="60" t="s">
        <v>320</v>
      </c>
      <c r="K75" s="62" t="s">
        <v>321</v>
      </c>
      <c r="L75" s="60"/>
      <c r="M75" s="61">
        <v>45135</v>
      </c>
      <c r="N75" s="61">
        <v>45135</v>
      </c>
      <c r="O75" s="60" t="s">
        <v>144</v>
      </c>
      <c r="P75" s="60" t="s">
        <v>64</v>
      </c>
    </row>
    <row r="76" spans="1:16" ht="25" x14ac:dyDescent="0.25">
      <c r="A76" s="59" t="str">
        <f>HYPERLINK("#'x-" &amp; factor_list_table[[#This Row],[Series Number]] &amp; "'!A1", "x-" &amp; factor_list_table[[#This Row],[Series Number]])</f>
        <v>x-613</v>
      </c>
      <c r="B76" s="60" t="s">
        <v>31</v>
      </c>
      <c r="C76" s="62">
        <v>1992</v>
      </c>
      <c r="D76" s="60" t="s">
        <v>294</v>
      </c>
      <c r="E76" s="60" t="s">
        <v>322</v>
      </c>
      <c r="F76" s="60" t="s">
        <v>213</v>
      </c>
      <c r="G76" s="60" t="s">
        <v>214</v>
      </c>
      <c r="H76" s="62">
        <v>2</v>
      </c>
      <c r="I76" s="62">
        <v>613</v>
      </c>
      <c r="J76" s="60" t="s">
        <v>323</v>
      </c>
      <c r="K76" s="62" t="s">
        <v>324</v>
      </c>
      <c r="L76" s="60"/>
      <c r="M76" s="61">
        <v>45135</v>
      </c>
      <c r="N76" s="61">
        <v>45135</v>
      </c>
      <c r="O76" s="60" t="s">
        <v>144</v>
      </c>
      <c r="P76" s="60" t="s">
        <v>64</v>
      </c>
    </row>
    <row r="77" spans="1:16" ht="37.5" x14ac:dyDescent="0.25">
      <c r="A77" s="59" t="str">
        <f>HYPERLINK("#'x-" &amp; factor_list_table[[#This Row],[Series Number]] &amp; "'!A1", "x-" &amp; factor_list_table[[#This Row],[Series Number]])</f>
        <v>x-614</v>
      </c>
      <c r="B77" s="60" t="s">
        <v>31</v>
      </c>
      <c r="C77" s="62">
        <v>2006</v>
      </c>
      <c r="D77" s="60" t="s">
        <v>294</v>
      </c>
      <c r="E77" s="60" t="s">
        <v>325</v>
      </c>
      <c r="F77" s="60" t="s">
        <v>213</v>
      </c>
      <c r="G77" s="60" t="s">
        <v>326</v>
      </c>
      <c r="H77" s="62">
        <v>1</v>
      </c>
      <c r="I77" s="62">
        <v>614</v>
      </c>
      <c r="J77" s="60" t="s">
        <v>327</v>
      </c>
      <c r="K77" s="62" t="s">
        <v>318</v>
      </c>
      <c r="L77" s="60"/>
      <c r="M77" s="61">
        <v>45135</v>
      </c>
      <c r="N77" s="61">
        <v>45135</v>
      </c>
      <c r="O77" s="60" t="s">
        <v>144</v>
      </c>
      <c r="P77" s="60" t="s">
        <v>64</v>
      </c>
    </row>
    <row r="78" spans="1:16" ht="25" x14ac:dyDescent="0.25">
      <c r="A78" s="59" t="str">
        <f>HYPERLINK("#'x-" &amp; factor_list_table[[#This Row],[Series Number]] &amp; "'!A1", "x-" &amp; factor_list_table[[#This Row],[Series Number]])</f>
        <v>x-615</v>
      </c>
      <c r="B78" s="60" t="s">
        <v>31</v>
      </c>
      <c r="C78" s="62">
        <v>2006</v>
      </c>
      <c r="D78" s="60" t="s">
        <v>294</v>
      </c>
      <c r="E78" s="60" t="s">
        <v>328</v>
      </c>
      <c r="F78" s="60" t="s">
        <v>213</v>
      </c>
      <c r="G78" s="60" t="s">
        <v>326</v>
      </c>
      <c r="H78" s="62">
        <v>1</v>
      </c>
      <c r="I78" s="62">
        <v>615</v>
      </c>
      <c r="J78" s="60" t="s">
        <v>329</v>
      </c>
      <c r="K78" s="62" t="s">
        <v>321</v>
      </c>
      <c r="L78" s="60"/>
      <c r="M78" s="61">
        <v>45135</v>
      </c>
      <c r="N78" s="61">
        <v>45135</v>
      </c>
      <c r="O78" s="60" t="s">
        <v>144</v>
      </c>
      <c r="P78" s="60" t="s">
        <v>64</v>
      </c>
    </row>
    <row r="79" spans="1:16" ht="37.5" x14ac:dyDescent="0.25">
      <c r="A79" s="59" t="str">
        <f>HYPERLINK("#'x-" &amp; factor_list_table[[#This Row],[Series Number]] &amp; "'!A1", "x-" &amp; factor_list_table[[#This Row],[Series Number]])</f>
        <v>x-616</v>
      </c>
      <c r="B79" s="60" t="s">
        <v>31</v>
      </c>
      <c r="C79" s="62">
        <v>2006</v>
      </c>
      <c r="D79" s="60" t="s">
        <v>294</v>
      </c>
      <c r="E79" s="60" t="s">
        <v>330</v>
      </c>
      <c r="F79" s="60" t="s">
        <v>213</v>
      </c>
      <c r="G79" s="60" t="s">
        <v>326</v>
      </c>
      <c r="H79" s="62">
        <v>1</v>
      </c>
      <c r="I79" s="62">
        <v>616</v>
      </c>
      <c r="J79" s="60" t="s">
        <v>331</v>
      </c>
      <c r="K79" s="62" t="s">
        <v>332</v>
      </c>
      <c r="L79" s="60"/>
      <c r="M79" s="61">
        <v>45135</v>
      </c>
      <c r="N79" s="61">
        <v>45135</v>
      </c>
      <c r="O79" s="60" t="s">
        <v>144</v>
      </c>
      <c r="P79" s="60" t="s">
        <v>64</v>
      </c>
    </row>
    <row r="80" spans="1:16" ht="37.5" x14ac:dyDescent="0.25">
      <c r="A80" s="59" t="str">
        <f>HYPERLINK("#'x-" &amp; factor_list_table[[#This Row],[Series Number]] &amp; "'!A1", "x-" &amp; factor_list_table[[#This Row],[Series Number]])</f>
        <v>x-617</v>
      </c>
      <c r="B80" s="60" t="s">
        <v>31</v>
      </c>
      <c r="C80" s="62">
        <v>2006</v>
      </c>
      <c r="D80" s="60" t="s">
        <v>294</v>
      </c>
      <c r="E80" s="60" t="s">
        <v>333</v>
      </c>
      <c r="F80" s="60" t="s">
        <v>213</v>
      </c>
      <c r="G80" s="60" t="s">
        <v>326</v>
      </c>
      <c r="H80" s="62">
        <v>1</v>
      </c>
      <c r="I80" s="62">
        <v>617</v>
      </c>
      <c r="J80" s="60" t="s">
        <v>334</v>
      </c>
      <c r="K80" s="62" t="s">
        <v>335</v>
      </c>
      <c r="L80" s="60"/>
      <c r="M80" s="61">
        <v>45135</v>
      </c>
      <c r="N80" s="61">
        <v>45135</v>
      </c>
      <c r="O80" s="60" t="s">
        <v>144</v>
      </c>
      <c r="P80" s="60" t="s">
        <v>64</v>
      </c>
    </row>
    <row r="81" spans="1:16" ht="25" x14ac:dyDescent="0.25">
      <c r="A81" s="59" t="str">
        <f>HYPERLINK("#'x-" &amp; factor_list_table[[#This Row],[Series Number]] &amp; "'!A1", "x-" &amp; factor_list_table[[#This Row],[Series Number]])</f>
        <v>x-618</v>
      </c>
      <c r="B81" s="60" t="s">
        <v>31</v>
      </c>
      <c r="C81" s="62">
        <v>2006</v>
      </c>
      <c r="D81" s="60" t="s">
        <v>294</v>
      </c>
      <c r="E81" s="60" t="s">
        <v>336</v>
      </c>
      <c r="F81" s="60" t="s">
        <v>213</v>
      </c>
      <c r="G81" s="60" t="s">
        <v>326</v>
      </c>
      <c r="H81" s="62">
        <v>1</v>
      </c>
      <c r="I81" s="62">
        <v>618</v>
      </c>
      <c r="J81" s="60" t="s">
        <v>337</v>
      </c>
      <c r="K81" s="62" t="s">
        <v>324</v>
      </c>
      <c r="L81" s="60"/>
      <c r="M81" s="61">
        <v>45135</v>
      </c>
      <c r="N81" s="61">
        <v>45135</v>
      </c>
      <c r="O81" s="60" t="s">
        <v>144</v>
      </c>
      <c r="P81" s="60" t="s">
        <v>64</v>
      </c>
    </row>
    <row r="82" spans="1:16" ht="37.5" x14ac:dyDescent="0.25">
      <c r="A82" s="59" t="str">
        <f>HYPERLINK("#'x-" &amp; factor_list_table[[#This Row],[Series Number]] &amp; "'!A1", "x-" &amp; factor_list_table[[#This Row],[Series Number]])</f>
        <v>x-619</v>
      </c>
      <c r="B82" s="60" t="s">
        <v>31</v>
      </c>
      <c r="C82" s="62">
        <v>2006</v>
      </c>
      <c r="D82" s="60" t="s">
        <v>294</v>
      </c>
      <c r="E82" s="60" t="s">
        <v>338</v>
      </c>
      <c r="F82" s="60" t="s">
        <v>213</v>
      </c>
      <c r="G82" s="60" t="s">
        <v>326</v>
      </c>
      <c r="H82" s="62">
        <v>1</v>
      </c>
      <c r="I82" s="62">
        <v>619</v>
      </c>
      <c r="J82" s="60" t="s">
        <v>339</v>
      </c>
      <c r="K82" s="62" t="s">
        <v>340</v>
      </c>
      <c r="L82" s="60"/>
      <c r="M82" s="61">
        <v>45135</v>
      </c>
      <c r="N82" s="61">
        <v>45135</v>
      </c>
      <c r="O82" s="60" t="s">
        <v>144</v>
      </c>
      <c r="P82" s="60" t="s">
        <v>64</v>
      </c>
    </row>
    <row r="83" spans="1:16" ht="25" x14ac:dyDescent="0.25">
      <c r="A83" s="59" t="str">
        <f>HYPERLINK("#'x-" &amp; factor_list_table[[#This Row],[Series Number]] &amp; "'!A1", "x-" &amp; factor_list_table[[#This Row],[Series Number]])</f>
        <v>x-620</v>
      </c>
      <c r="B83" s="60" t="s">
        <v>31</v>
      </c>
      <c r="C83" s="62">
        <v>2015</v>
      </c>
      <c r="D83" s="60" t="s">
        <v>294</v>
      </c>
      <c r="E83" s="60" t="s">
        <v>341</v>
      </c>
      <c r="F83" s="60" t="s">
        <v>213</v>
      </c>
      <c r="G83" s="60" t="s">
        <v>240</v>
      </c>
      <c r="H83" s="62">
        <v>0</v>
      </c>
      <c r="I83" s="62">
        <v>620</v>
      </c>
      <c r="J83" s="60" t="s">
        <v>342</v>
      </c>
      <c r="K83" s="62" t="s">
        <v>318</v>
      </c>
      <c r="L83" s="60"/>
      <c r="M83" s="61">
        <v>45135</v>
      </c>
      <c r="N83" s="61">
        <v>45135</v>
      </c>
      <c r="O83" s="60" t="s">
        <v>144</v>
      </c>
      <c r="P83" s="60" t="s">
        <v>64</v>
      </c>
    </row>
    <row r="84" spans="1:16" ht="25" x14ac:dyDescent="0.25">
      <c r="A84" s="59" t="str">
        <f>HYPERLINK("#'x-" &amp; factor_list_table[[#This Row],[Series Number]] &amp; "'!A1", "x-" &amp; factor_list_table[[#This Row],[Series Number]])</f>
        <v>x-621</v>
      </c>
      <c r="B84" s="60" t="s">
        <v>31</v>
      </c>
      <c r="C84" s="62">
        <v>2015</v>
      </c>
      <c r="D84" s="60" t="s">
        <v>294</v>
      </c>
      <c r="E84" s="60" t="s">
        <v>343</v>
      </c>
      <c r="F84" s="60" t="s">
        <v>213</v>
      </c>
      <c r="G84" s="60" t="s">
        <v>240</v>
      </c>
      <c r="H84" s="62">
        <v>0</v>
      </c>
      <c r="I84" s="62">
        <v>621</v>
      </c>
      <c r="J84" s="60" t="s">
        <v>344</v>
      </c>
      <c r="K84" s="62" t="s">
        <v>321</v>
      </c>
      <c r="L84" s="60"/>
      <c r="M84" s="61">
        <v>45135</v>
      </c>
      <c r="N84" s="61">
        <v>45135</v>
      </c>
      <c r="O84" s="60" t="s">
        <v>144</v>
      </c>
      <c r="P84" s="60" t="s">
        <v>64</v>
      </c>
    </row>
    <row r="85" spans="1:16" ht="25" x14ac:dyDescent="0.25">
      <c r="A85" s="59" t="str">
        <f>HYPERLINK("#'x-" &amp; factor_list_table[[#This Row],[Series Number]] &amp; "'!A1", "x-" &amp; factor_list_table[[#This Row],[Series Number]])</f>
        <v>x-622</v>
      </c>
      <c r="B85" s="60" t="s">
        <v>31</v>
      </c>
      <c r="C85" s="62">
        <v>1992</v>
      </c>
      <c r="D85" s="60" t="s">
        <v>345</v>
      </c>
      <c r="E85" s="60" t="s">
        <v>346</v>
      </c>
      <c r="F85" s="60" t="s">
        <v>296</v>
      </c>
      <c r="G85" s="60" t="s">
        <v>347</v>
      </c>
      <c r="H85" s="62">
        <v>2</v>
      </c>
      <c r="I85" s="62">
        <v>622</v>
      </c>
      <c r="J85" s="60" t="s">
        <v>348</v>
      </c>
      <c r="K85" s="62" t="s">
        <v>349</v>
      </c>
      <c r="L85" s="60"/>
      <c r="M85" s="61">
        <v>45135</v>
      </c>
      <c r="N85" s="61">
        <v>45135</v>
      </c>
      <c r="O85" s="60" t="s">
        <v>350</v>
      </c>
      <c r="P85" s="60" t="s">
        <v>64</v>
      </c>
    </row>
    <row r="86" spans="1:16" ht="25" x14ac:dyDescent="0.25">
      <c r="A86" s="59" t="str">
        <f>HYPERLINK("#'x-" &amp; factor_list_table[[#This Row],[Series Number]] &amp; "'!A1", "x-" &amp; factor_list_table[[#This Row],[Series Number]])</f>
        <v>x-623</v>
      </c>
      <c r="B86" s="60" t="s">
        <v>31</v>
      </c>
      <c r="C86" s="62">
        <v>1992</v>
      </c>
      <c r="D86" s="60" t="s">
        <v>345</v>
      </c>
      <c r="E86" s="60" t="s">
        <v>351</v>
      </c>
      <c r="F86" s="60" t="s">
        <v>296</v>
      </c>
      <c r="G86" s="60" t="s">
        <v>347</v>
      </c>
      <c r="H86" s="62">
        <v>2</v>
      </c>
      <c r="I86" s="62">
        <v>623</v>
      </c>
      <c r="J86" s="60" t="s">
        <v>352</v>
      </c>
      <c r="K86" s="62" t="s">
        <v>353</v>
      </c>
      <c r="L86" s="60"/>
      <c r="M86" s="61">
        <v>45135</v>
      </c>
      <c r="N86" s="61">
        <v>45135</v>
      </c>
      <c r="O86" s="60" t="s">
        <v>350</v>
      </c>
      <c r="P86" s="60" t="s">
        <v>64</v>
      </c>
    </row>
    <row r="87" spans="1:16" ht="25" x14ac:dyDescent="0.25">
      <c r="A87" s="59" t="str">
        <f>HYPERLINK("#'x-" &amp; factor_list_table[[#This Row],[Series Number]] &amp; "'!A1", "x-" &amp; factor_list_table[[#This Row],[Series Number]])</f>
        <v>x-624</v>
      </c>
      <c r="B87" s="60" t="s">
        <v>31</v>
      </c>
      <c r="C87" s="62">
        <v>2006</v>
      </c>
      <c r="D87" s="60" t="s">
        <v>345</v>
      </c>
      <c r="E87" s="60" t="s">
        <v>354</v>
      </c>
      <c r="F87" s="60" t="s">
        <v>296</v>
      </c>
      <c r="G87" s="60" t="s">
        <v>347</v>
      </c>
      <c r="H87" s="62">
        <v>1</v>
      </c>
      <c r="I87" s="62">
        <v>624</v>
      </c>
      <c r="J87" s="60" t="s">
        <v>355</v>
      </c>
      <c r="K87" s="62" t="s">
        <v>349</v>
      </c>
      <c r="L87" s="60"/>
      <c r="M87" s="61">
        <v>45135</v>
      </c>
      <c r="N87" s="61">
        <v>45135</v>
      </c>
      <c r="O87" s="60" t="s">
        <v>350</v>
      </c>
      <c r="P87" s="60" t="s">
        <v>64</v>
      </c>
    </row>
    <row r="88" spans="1:16" ht="25" x14ac:dyDescent="0.25">
      <c r="A88" s="59" t="str">
        <f>HYPERLINK("#'x-" &amp; factor_list_table[[#This Row],[Series Number]] &amp; "'!A1", "x-" &amp; factor_list_table[[#This Row],[Series Number]])</f>
        <v>x-625</v>
      </c>
      <c r="B88" s="60" t="s">
        <v>31</v>
      </c>
      <c r="C88" s="62">
        <v>2006</v>
      </c>
      <c r="D88" s="60" t="s">
        <v>345</v>
      </c>
      <c r="E88" s="60" t="s">
        <v>356</v>
      </c>
      <c r="F88" s="60" t="s">
        <v>296</v>
      </c>
      <c r="G88" s="60" t="s">
        <v>347</v>
      </c>
      <c r="H88" s="62">
        <v>1</v>
      </c>
      <c r="I88" s="62">
        <v>625</v>
      </c>
      <c r="J88" s="60" t="s">
        <v>357</v>
      </c>
      <c r="K88" s="62" t="s">
        <v>353</v>
      </c>
      <c r="L88" s="60"/>
      <c r="M88" s="61">
        <v>45135</v>
      </c>
      <c r="N88" s="61">
        <v>45135</v>
      </c>
      <c r="O88" s="60" t="s">
        <v>350</v>
      </c>
      <c r="P88" s="60" t="s">
        <v>64</v>
      </c>
    </row>
    <row r="89" spans="1:16" ht="25" x14ac:dyDescent="0.25">
      <c r="A89" s="59" t="str">
        <f>HYPERLINK("#'x-" &amp; factor_list_table[[#This Row],[Series Number]] &amp; "'!A1", "x-" &amp; factor_list_table[[#This Row],[Series Number]])</f>
        <v>x-626</v>
      </c>
      <c r="B89" s="60" t="s">
        <v>31</v>
      </c>
      <c r="C89" s="62">
        <v>2015</v>
      </c>
      <c r="D89" s="60" t="s">
        <v>345</v>
      </c>
      <c r="E89" s="60" t="s">
        <v>354</v>
      </c>
      <c r="F89" s="60" t="s">
        <v>296</v>
      </c>
      <c r="G89" s="60" t="s">
        <v>347</v>
      </c>
      <c r="H89" s="62">
        <v>0</v>
      </c>
      <c r="I89" s="62">
        <v>626</v>
      </c>
      <c r="J89" s="60" t="s">
        <v>358</v>
      </c>
      <c r="K89" s="62" t="s">
        <v>359</v>
      </c>
      <c r="L89" s="60"/>
      <c r="M89" s="61">
        <v>45135</v>
      </c>
      <c r="N89" s="61">
        <v>45135</v>
      </c>
      <c r="O89" s="60" t="s">
        <v>350</v>
      </c>
      <c r="P89" s="60" t="s">
        <v>64</v>
      </c>
    </row>
    <row r="90" spans="1:16" ht="25" x14ac:dyDescent="0.25">
      <c r="A90" s="59" t="str">
        <f>HYPERLINK("#'x-" &amp; factor_list_table[[#This Row],[Series Number]] &amp; "'!A1", "x-" &amp; factor_list_table[[#This Row],[Series Number]])</f>
        <v>x-627</v>
      </c>
      <c r="B90" s="60" t="s">
        <v>31</v>
      </c>
      <c r="C90" s="62">
        <v>2015</v>
      </c>
      <c r="D90" s="60" t="s">
        <v>345</v>
      </c>
      <c r="E90" s="60" t="s">
        <v>360</v>
      </c>
      <c r="F90" s="60" t="s">
        <v>296</v>
      </c>
      <c r="G90" s="60" t="s">
        <v>347</v>
      </c>
      <c r="H90" s="62">
        <v>0</v>
      </c>
      <c r="I90" s="62">
        <v>627</v>
      </c>
      <c r="J90" s="60" t="s">
        <v>361</v>
      </c>
      <c r="K90" s="62" t="s">
        <v>362</v>
      </c>
      <c r="L90" s="60"/>
      <c r="M90" s="61">
        <v>45135</v>
      </c>
      <c r="N90" s="61">
        <v>45135</v>
      </c>
      <c r="O90" s="60" t="s">
        <v>350</v>
      </c>
      <c r="P90" s="60" t="s">
        <v>64</v>
      </c>
    </row>
    <row r="91" spans="1:16" ht="25" x14ac:dyDescent="0.25">
      <c r="A91" s="59" t="str">
        <f>HYPERLINK("#'x-" &amp; factor_list_table[[#This Row],[Series Number]] &amp; "'!A1", "x-" &amp; factor_list_table[[#This Row],[Series Number]])</f>
        <v>x-701</v>
      </c>
      <c r="B91" s="60" t="s">
        <v>31</v>
      </c>
      <c r="C91" s="62">
        <v>2015</v>
      </c>
      <c r="D91" s="60" t="s">
        <v>363</v>
      </c>
      <c r="E91" s="60" t="s">
        <v>364</v>
      </c>
      <c r="F91" s="60" t="s">
        <v>213</v>
      </c>
      <c r="G91" s="60" t="s">
        <v>365</v>
      </c>
      <c r="H91" s="62">
        <v>0</v>
      </c>
      <c r="I91" s="62">
        <v>701</v>
      </c>
      <c r="J91" s="60" t="s">
        <v>366</v>
      </c>
      <c r="K91" s="62" t="s">
        <v>278</v>
      </c>
      <c r="L91" s="60"/>
      <c r="M91" s="61">
        <v>45196</v>
      </c>
      <c r="N91" s="61">
        <v>45197</v>
      </c>
      <c r="O91" s="60" t="s">
        <v>144</v>
      </c>
      <c r="P91" s="60" t="s">
        <v>64</v>
      </c>
    </row>
    <row r="92" spans="1:16" ht="25" x14ac:dyDescent="0.25">
      <c r="A92" s="59" t="str">
        <f>HYPERLINK("#'x-" &amp; factor_list_table[[#This Row],[Series Number]] &amp; "'!A1", "x-" &amp; factor_list_table[[#This Row],[Series Number]])</f>
        <v>x-702</v>
      </c>
      <c r="B92" s="60" t="s">
        <v>31</v>
      </c>
      <c r="C92" s="62">
        <v>2015</v>
      </c>
      <c r="D92" s="60" t="s">
        <v>363</v>
      </c>
      <c r="E92" s="60" t="s">
        <v>367</v>
      </c>
      <c r="F92" s="60" t="s">
        <v>213</v>
      </c>
      <c r="G92" s="60" t="s">
        <v>368</v>
      </c>
      <c r="H92" s="62">
        <v>0</v>
      </c>
      <c r="I92" s="62">
        <v>702</v>
      </c>
      <c r="J92" s="60" t="s">
        <v>369</v>
      </c>
      <c r="K92" s="62" t="s">
        <v>281</v>
      </c>
      <c r="L92" s="60"/>
      <c r="M92" s="61">
        <v>45196</v>
      </c>
      <c r="N92" s="61">
        <v>45197</v>
      </c>
      <c r="O92" s="60" t="s">
        <v>144</v>
      </c>
      <c r="P92" s="60" t="s">
        <v>64</v>
      </c>
    </row>
    <row r="93" spans="1:16" ht="25" x14ac:dyDescent="0.25">
      <c r="A93" s="59" t="str">
        <f>HYPERLINK("#'x-" &amp; factor_list_table[[#This Row],[Series Number]] &amp; "'!A1", "x-" &amp; factor_list_table[[#This Row],[Series Number]])</f>
        <v>x-802</v>
      </c>
      <c r="B93" s="60" t="s">
        <v>31</v>
      </c>
      <c r="C93" s="62">
        <v>2006</v>
      </c>
      <c r="D93" s="60" t="s">
        <v>370</v>
      </c>
      <c r="E93" s="60" t="s">
        <v>371</v>
      </c>
      <c r="F93" s="60" t="s">
        <v>198</v>
      </c>
      <c r="G93" s="60" t="s">
        <v>140</v>
      </c>
      <c r="H93" s="62">
        <v>1</v>
      </c>
      <c r="I93" s="62">
        <v>802</v>
      </c>
      <c r="J93" s="60" t="s">
        <v>372</v>
      </c>
      <c r="K93" s="62" t="s">
        <v>359</v>
      </c>
      <c r="L93" s="60"/>
      <c r="M93" s="61">
        <v>46163</v>
      </c>
      <c r="N93" s="61"/>
      <c r="O93" s="60" t="s">
        <v>373</v>
      </c>
      <c r="P93" s="60"/>
    </row>
    <row r="94" spans="1:16" ht="25" x14ac:dyDescent="0.25">
      <c r="A94" s="59" t="str">
        <f>HYPERLINK("#'x-" &amp; factor_list_table[[#This Row],[Series Number]] &amp; "'!A1", "x-" &amp; factor_list_table[[#This Row],[Series Number]])</f>
        <v>x-802</v>
      </c>
      <c r="B94" s="60" t="s">
        <v>31</v>
      </c>
      <c r="C94" s="62">
        <v>2006</v>
      </c>
      <c r="D94" s="60" t="s">
        <v>370</v>
      </c>
      <c r="E94" s="60" t="s">
        <v>374</v>
      </c>
      <c r="F94" s="60" t="s">
        <v>213</v>
      </c>
      <c r="G94" s="60" t="s">
        <v>140</v>
      </c>
      <c r="H94" s="62">
        <v>1</v>
      </c>
      <c r="I94" s="62">
        <v>802</v>
      </c>
      <c r="J94" s="60" t="s">
        <v>375</v>
      </c>
      <c r="K94" s="62" t="s">
        <v>362</v>
      </c>
      <c r="L94" s="60"/>
      <c r="M94" s="61">
        <v>46163</v>
      </c>
      <c r="N94" s="61"/>
      <c r="O94" s="60" t="s">
        <v>373</v>
      </c>
      <c r="P94" s="60"/>
    </row>
    <row r="95" spans="1:16" ht="25" x14ac:dyDescent="0.25">
      <c r="A95" s="59" t="str">
        <f>HYPERLINK("#'x-" &amp; factor_list_table[[#This Row],[Series Number]] &amp; "'!A1", "x-" &amp; factor_list_table[[#This Row],[Series Number]])</f>
        <v>x-802</v>
      </c>
      <c r="B95" s="60" t="s">
        <v>31</v>
      </c>
      <c r="C95" s="62">
        <v>2006</v>
      </c>
      <c r="D95" s="60" t="s">
        <v>370</v>
      </c>
      <c r="E95" s="60" t="s">
        <v>376</v>
      </c>
      <c r="F95" s="60" t="s">
        <v>213</v>
      </c>
      <c r="G95" s="60" t="s">
        <v>140</v>
      </c>
      <c r="H95" s="62">
        <v>1</v>
      </c>
      <c r="I95" s="62">
        <v>802</v>
      </c>
      <c r="J95" s="60" t="s">
        <v>377</v>
      </c>
      <c r="K95" s="62" t="s">
        <v>324</v>
      </c>
      <c r="L95" s="60"/>
      <c r="M95" s="61">
        <v>46163</v>
      </c>
      <c r="N95" s="61"/>
      <c r="O95" s="60" t="s">
        <v>373</v>
      </c>
      <c r="P95" s="60"/>
    </row>
  </sheetData>
  <sheetProtection algorithmName="SHA-512" hashValue="vRLMGZx1yAT6ngxq7BtYMmVs2HDVi76LO2ms4LK2bOgX/BgYKpuVERSXRcS0TAdN1V0b9tv6vKrmEnbKAkwX4g==" saltValue="wnCQa88Wh1Ccb5IVig59PQ=="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21AA7-DFBC-4B92-A6F8-C493625BB665}">
  <sheetPr codeName="Sheet52"/>
  <dimension ref="A1:B77"/>
  <sheetViews>
    <sheetView showGridLines="0" workbookViewId="0">
      <selection activeCell="A6" sqref="A6"/>
    </sheetView>
  </sheetViews>
  <sheetFormatPr defaultRowHeight="12.5" x14ac:dyDescent="0.25"/>
  <cols>
    <col min="1" max="1" width="31.8164062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Pension Debit - x-328</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211</v>
      </c>
    </row>
    <row r="10" spans="1:2" ht="25" x14ac:dyDescent="0.25">
      <c r="A10" s="41" t="s">
        <v>6</v>
      </c>
      <c r="B10" s="48" t="s">
        <v>243</v>
      </c>
    </row>
    <row r="11" spans="1:2" x14ac:dyDescent="0.25">
      <c r="A11" s="41" t="s">
        <v>126</v>
      </c>
      <c r="B11" s="48" t="s">
        <v>213</v>
      </c>
    </row>
    <row r="12" spans="1:2" x14ac:dyDescent="0.25">
      <c r="A12" s="41" t="s">
        <v>127</v>
      </c>
      <c r="B12" s="48" t="s">
        <v>240</v>
      </c>
    </row>
    <row r="13" spans="1:2" x14ac:dyDescent="0.25">
      <c r="A13" s="41" t="s">
        <v>381</v>
      </c>
      <c r="B13" s="48" t="s">
        <v>141</v>
      </c>
    </row>
    <row r="14" spans="1:2" x14ac:dyDescent="0.25">
      <c r="A14" s="41" t="s">
        <v>129</v>
      </c>
      <c r="B14" s="48">
        <v>328</v>
      </c>
    </row>
    <row r="15" spans="1:2" x14ac:dyDescent="0.25">
      <c r="A15" s="41" t="s">
        <v>382</v>
      </c>
      <c r="B15" s="48" t="s">
        <v>244</v>
      </c>
    </row>
    <row r="16" spans="1:2" x14ac:dyDescent="0.25">
      <c r="A16" s="41" t="s">
        <v>131</v>
      </c>
      <c r="B16" s="48" t="s">
        <v>245</v>
      </c>
    </row>
    <row r="17" spans="1:2" x14ac:dyDescent="0.25">
      <c r="A17" s="42" t="s">
        <v>383</v>
      </c>
      <c r="B17" s="48"/>
    </row>
    <row r="18" spans="1:2" x14ac:dyDescent="0.25">
      <c r="A18" s="41" t="s">
        <v>133</v>
      </c>
      <c r="B18" s="49">
        <v>46163</v>
      </c>
    </row>
    <row r="19" spans="1:2" x14ac:dyDescent="0.25">
      <c r="A19" s="41" t="s">
        <v>134</v>
      </c>
      <c r="B19" s="49"/>
    </row>
    <row r="20" spans="1:2" x14ac:dyDescent="0.25">
      <c r="A20" s="41" t="s">
        <v>135</v>
      </c>
      <c r="B20" s="48" t="s">
        <v>144</v>
      </c>
    </row>
    <row r="21" spans="1:2" x14ac:dyDescent="0.25">
      <c r="A21" s="41" t="s">
        <v>384</v>
      </c>
      <c r="B21" s="48" t="s">
        <v>63</v>
      </c>
    </row>
    <row r="23" spans="1:2" x14ac:dyDescent="0.25">
      <c r="A23" s="23" t="str">
        <f>HYPERLINK("#'Factor List'!A1", "Back to Factor List")</f>
        <v>Back to Factor List</v>
      </c>
      <c r="B23" s="23" t="str">
        <f>HYPERLINK("#'Assumptions'!A1", "Assumptions")</f>
        <v>Assumptions</v>
      </c>
    </row>
    <row r="26" spans="1:2" s="58" customFormat="1" ht="13" x14ac:dyDescent="0.25">
      <c r="A26" s="57" t="s">
        <v>410</v>
      </c>
      <c r="B26" s="57" t="s">
        <v>411</v>
      </c>
    </row>
    <row r="27" spans="1:2" x14ac:dyDescent="0.25">
      <c r="A27" s="44">
        <v>0</v>
      </c>
      <c r="B27" s="46">
        <v>1</v>
      </c>
    </row>
    <row r="28" spans="1:2" x14ac:dyDescent="0.25">
      <c r="A28" s="44">
        <v>1</v>
      </c>
      <c r="B28" s="46">
        <v>0.94099999999999995</v>
      </c>
    </row>
    <row r="29" spans="1:2" x14ac:dyDescent="0.25">
      <c r="A29" s="44">
        <v>2</v>
      </c>
      <c r="B29" s="46">
        <v>0.88800000000000001</v>
      </c>
    </row>
    <row r="30" spans="1:2" x14ac:dyDescent="0.25">
      <c r="A30" s="44">
        <v>3</v>
      </c>
      <c r="B30" s="46">
        <v>0.83899999999999997</v>
      </c>
    </row>
    <row r="31" spans="1:2" x14ac:dyDescent="0.25">
      <c r="A31" s="44">
        <v>4</v>
      </c>
      <c r="B31" s="46">
        <v>0.79400000000000004</v>
      </c>
    </row>
    <row r="32" spans="1:2" x14ac:dyDescent="0.25">
      <c r="A32" s="44">
        <v>5</v>
      </c>
      <c r="B32" s="46">
        <v>0.753</v>
      </c>
    </row>
    <row r="33" spans="1:2" x14ac:dyDescent="0.25">
      <c r="A33" s="44">
        <v>6</v>
      </c>
      <c r="B33" s="46">
        <v>0.71499999999999997</v>
      </c>
    </row>
    <row r="34" spans="1:2" x14ac:dyDescent="0.25">
      <c r="A34" s="44">
        <v>7</v>
      </c>
      <c r="B34" s="46">
        <v>0.68100000000000005</v>
      </c>
    </row>
    <row r="35" spans="1:2" x14ac:dyDescent="0.25">
      <c r="A35" s="44">
        <v>8</v>
      </c>
      <c r="B35" s="46">
        <v>0.64900000000000002</v>
      </c>
    </row>
    <row r="36" spans="1:2" x14ac:dyDescent="0.25">
      <c r="A36" s="44">
        <v>9</v>
      </c>
      <c r="B36" s="46">
        <v>0.61899999999999999</v>
      </c>
    </row>
    <row r="37" spans="1:2" x14ac:dyDescent="0.25">
      <c r="A37" s="44">
        <v>10</v>
      </c>
      <c r="B37" s="46">
        <v>0.59099999999999997</v>
      </c>
    </row>
    <row r="38" spans="1:2" x14ac:dyDescent="0.25">
      <c r="A38" s="44">
        <v>11</v>
      </c>
      <c r="B38" s="46">
        <v>0.56599999999999995</v>
      </c>
    </row>
    <row r="39" spans="1:2" x14ac:dyDescent="0.25">
      <c r="A39" s="44">
        <v>12</v>
      </c>
      <c r="B39" s="46">
        <v>0.54200000000000004</v>
      </c>
    </row>
    <row r="40" spans="1:2" x14ac:dyDescent="0.25">
      <c r="A40" s="44">
        <v>13</v>
      </c>
      <c r="B40" s="46">
        <v>0.51900000000000002</v>
      </c>
    </row>
    <row r="41" spans="1:2" x14ac:dyDescent="0.25">
      <c r="A41" s="44">
        <v>14</v>
      </c>
      <c r="B41" s="46">
        <v>0.499</v>
      </c>
    </row>
    <row r="42" spans="1:2" x14ac:dyDescent="0.25">
      <c r="A42" s="44">
        <v>15</v>
      </c>
      <c r="B42" s="46">
        <v>0.47899999999999998</v>
      </c>
    </row>
    <row r="43" spans="1:2" x14ac:dyDescent="0.25">
      <c r="A43" s="44">
        <v>16</v>
      </c>
      <c r="B43" s="46">
        <v>0.46100000000000002</v>
      </c>
    </row>
    <row r="44" spans="1:2" x14ac:dyDescent="0.25">
      <c r="A44" s="44">
        <v>17</v>
      </c>
      <c r="B44" s="46">
        <v>0.443</v>
      </c>
    </row>
    <row r="45" spans="1:2" x14ac:dyDescent="0.25">
      <c r="A45" s="44">
        <v>18</v>
      </c>
      <c r="B45" s="46">
        <v>0.42699999999999999</v>
      </c>
    </row>
    <row r="46" spans="1:2" x14ac:dyDescent="0.25">
      <c r="A46" s="44">
        <v>19</v>
      </c>
      <c r="B46" s="46">
        <v>0.41199999999999998</v>
      </c>
    </row>
    <row r="47" spans="1:2" x14ac:dyDescent="0.25">
      <c r="A47" s="44">
        <v>20</v>
      </c>
      <c r="B47" s="46">
        <v>0.39700000000000002</v>
      </c>
    </row>
    <row r="48" spans="1:2" x14ac:dyDescent="0.25">
      <c r="A48" s="44">
        <v>21</v>
      </c>
      <c r="B48" s="46">
        <v>0.38400000000000001</v>
      </c>
    </row>
    <row r="49" spans="1:2" x14ac:dyDescent="0.25">
      <c r="A49" s="44">
        <v>22</v>
      </c>
      <c r="B49" s="46">
        <v>0.37</v>
      </c>
    </row>
    <row r="50" spans="1:2" x14ac:dyDescent="0.25">
      <c r="A50" s="44">
        <v>23</v>
      </c>
      <c r="B50" s="46">
        <v>0.35799999999999998</v>
      </c>
    </row>
    <row r="51" spans="1:2" x14ac:dyDescent="0.25">
      <c r="A51" s="44">
        <v>24</v>
      </c>
      <c r="B51" s="46">
        <v>0.34599999999999997</v>
      </c>
    </row>
    <row r="52" spans="1:2" x14ac:dyDescent="0.25">
      <c r="A52" s="44">
        <v>25</v>
      </c>
      <c r="B52" s="46">
        <v>0.33500000000000002</v>
      </c>
    </row>
    <row r="53" spans="1:2" x14ac:dyDescent="0.25">
      <c r="A53" s="44">
        <v>26</v>
      </c>
      <c r="B53" s="46">
        <v>0.32500000000000001</v>
      </c>
    </row>
    <row r="54" spans="1:2" x14ac:dyDescent="0.25">
      <c r="A54" s="44">
        <v>27</v>
      </c>
      <c r="B54" s="46">
        <v>0.315</v>
      </c>
    </row>
    <row r="55" spans="1:2" x14ac:dyDescent="0.25">
      <c r="A55" s="44">
        <v>28</v>
      </c>
      <c r="B55" s="46">
        <v>0.30499999999999999</v>
      </c>
    </row>
    <row r="56" spans="1:2" x14ac:dyDescent="0.25">
      <c r="A56" s="44">
        <v>29</v>
      </c>
      <c r="B56" s="46">
        <v>0.29599999999999999</v>
      </c>
    </row>
    <row r="57" spans="1:2" x14ac:dyDescent="0.25">
      <c r="A57" s="44">
        <v>30</v>
      </c>
      <c r="B57" s="46">
        <v>0.28699999999999998</v>
      </c>
    </row>
    <row r="58" spans="1:2" x14ac:dyDescent="0.25">
      <c r="A58" s="44">
        <v>31</v>
      </c>
      <c r="B58" s="46">
        <v>0.27900000000000003</v>
      </c>
    </row>
    <row r="59" spans="1:2" x14ac:dyDescent="0.25">
      <c r="A59" s="44">
        <v>32</v>
      </c>
      <c r="B59" s="46">
        <v>0.27</v>
      </c>
    </row>
    <row r="60" spans="1:2" x14ac:dyDescent="0.25">
      <c r="A60" s="44">
        <v>33</v>
      </c>
      <c r="B60" s="46">
        <v>0.26300000000000001</v>
      </c>
    </row>
    <row r="61" spans="1:2" x14ac:dyDescent="0.25">
      <c r="A61" s="44">
        <v>34</v>
      </c>
      <c r="B61" s="46">
        <v>0.255</v>
      </c>
    </row>
    <row r="62" spans="1:2" x14ac:dyDescent="0.25">
      <c r="A62" s="44">
        <v>35</v>
      </c>
      <c r="B62" s="46">
        <v>0.248</v>
      </c>
    </row>
    <row r="63" spans="1:2" x14ac:dyDescent="0.25">
      <c r="A63" s="44">
        <v>36</v>
      </c>
      <c r="B63" s="46">
        <v>0.24099999999999999</v>
      </c>
    </row>
    <row r="64" spans="1:2" x14ac:dyDescent="0.25">
      <c r="A64" s="44">
        <v>37</v>
      </c>
      <c r="B64" s="46">
        <v>0.23499999999999999</v>
      </c>
    </row>
    <row r="65" spans="1:2" x14ac:dyDescent="0.25">
      <c r="A65" s="44">
        <v>38</v>
      </c>
      <c r="B65" s="46">
        <v>0.22900000000000001</v>
      </c>
    </row>
    <row r="66" spans="1:2" x14ac:dyDescent="0.25">
      <c r="A66" s="44">
        <v>39</v>
      </c>
      <c r="B66" s="46">
        <v>0.222</v>
      </c>
    </row>
    <row r="67" spans="1:2" x14ac:dyDescent="0.25">
      <c r="A67" s="44">
        <v>40</v>
      </c>
      <c r="B67" s="46">
        <v>0.217</v>
      </c>
    </row>
    <row r="68" spans="1:2" x14ac:dyDescent="0.25">
      <c r="A68" s="44">
        <v>41</v>
      </c>
      <c r="B68" s="46">
        <v>0.21099999999999999</v>
      </c>
    </row>
    <row r="69" spans="1:2" x14ac:dyDescent="0.25">
      <c r="A69" s="44">
        <v>42</v>
      </c>
      <c r="B69" s="46">
        <v>0.20599999999999999</v>
      </c>
    </row>
    <row r="70" spans="1:2" x14ac:dyDescent="0.25">
      <c r="A70" s="44">
        <v>43</v>
      </c>
      <c r="B70" s="46">
        <v>0.2</v>
      </c>
    </row>
    <row r="71" spans="1:2" x14ac:dyDescent="0.25">
      <c r="A71" s="44">
        <v>44</v>
      </c>
      <c r="B71" s="46">
        <v>0.19500000000000001</v>
      </c>
    </row>
    <row r="72" spans="1:2" x14ac:dyDescent="0.25">
      <c r="A72" s="44">
        <v>45</v>
      </c>
      <c r="B72" s="46">
        <v>0.19</v>
      </c>
    </row>
    <row r="73" spans="1:2" x14ac:dyDescent="0.25">
      <c r="A73" s="44">
        <v>46</v>
      </c>
      <c r="B73" s="46">
        <v>0.186</v>
      </c>
    </row>
    <row r="74" spans="1:2" x14ac:dyDescent="0.25">
      <c r="A74" s="44">
        <v>47</v>
      </c>
      <c r="B74" s="46">
        <v>0.18099999999999999</v>
      </c>
    </row>
    <row r="75" spans="1:2" x14ac:dyDescent="0.25">
      <c r="A75" s="44">
        <v>48</v>
      </c>
      <c r="B75" s="46">
        <v>0.17699999999999999</v>
      </c>
    </row>
    <row r="76" spans="1:2" x14ac:dyDescent="0.25">
      <c r="A76" s="44">
        <v>49</v>
      </c>
      <c r="B76" s="46">
        <v>0.17199999999999999</v>
      </c>
    </row>
    <row r="77" spans="1:2" x14ac:dyDescent="0.25">
      <c r="A77" s="44">
        <v>50</v>
      </c>
      <c r="B77" s="46">
        <v>0.16800000000000001</v>
      </c>
    </row>
  </sheetData>
  <sheetProtection algorithmName="SHA-512" hashValue="mChqoxiHYzuzleGHWX2YVEhIGrjKlZBeadrLoDAuPaoBCffo2fQBv1g/ktWj22ymkr4nCLNzuJNL5QwPdd3FNA==" saltValue="VlubnCoPg7jLbVrgYtp6aw==" spinCount="100000" sheet="1" objects="1" scenarios="1"/>
  <conditionalFormatting sqref="A6:A21">
    <cfRule type="expression" dxfId="327" priority="9" stopIfTrue="1">
      <formula>MOD(ROW(),2)=0</formula>
    </cfRule>
    <cfRule type="expression" dxfId="326" priority="10" stopIfTrue="1">
      <formula>MOD(ROW(),2)&lt;&gt;0</formula>
    </cfRule>
  </conditionalFormatting>
  <conditionalFormatting sqref="A26:A77">
    <cfRule type="expression" dxfId="325" priority="13" stopIfTrue="1">
      <formula>MOD(ROW(),2)=0</formula>
    </cfRule>
    <cfRule type="expression" dxfId="324" priority="14" stopIfTrue="1">
      <formula>MOD(ROW(),2)&lt;&gt;0</formula>
    </cfRule>
  </conditionalFormatting>
  <conditionalFormatting sqref="B6:B21">
    <cfRule type="expression" dxfId="323" priority="11" stopIfTrue="1">
      <formula>MOD(ROW(),2)=0</formula>
    </cfRule>
    <cfRule type="expression" dxfId="322" priority="12" stopIfTrue="1">
      <formula>MOD(ROW(),2)&lt;&gt;0</formula>
    </cfRule>
  </conditionalFormatting>
  <conditionalFormatting sqref="B26:B77">
    <cfRule type="expression" dxfId="321" priority="15" stopIfTrue="1">
      <formula>MOD(ROW(),2)=0</formula>
    </cfRule>
    <cfRule type="expression" dxfId="320" priority="16"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E4AC5-1896-4526-9A54-C149BE6D95D0}">
  <sheetPr codeName="Sheet53"/>
  <dimension ref="A1:M37"/>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ERF - x-401</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2006</v>
      </c>
      <c r="C8" s="48"/>
      <c r="D8" s="48"/>
      <c r="E8" s="48"/>
      <c r="F8" s="48"/>
      <c r="G8" s="48"/>
      <c r="H8" s="48"/>
      <c r="I8" s="48"/>
      <c r="J8" s="48"/>
      <c r="K8" s="48"/>
      <c r="L8" s="48"/>
      <c r="M8" s="48"/>
    </row>
    <row r="9" spans="1:13" x14ac:dyDescent="0.25">
      <c r="A9" s="41" t="s">
        <v>125</v>
      </c>
      <c r="B9" s="48" t="s">
        <v>246</v>
      </c>
      <c r="C9" s="48"/>
      <c r="D9" s="48"/>
      <c r="E9" s="48"/>
      <c r="F9" s="48"/>
      <c r="G9" s="48"/>
      <c r="H9" s="48"/>
      <c r="I9" s="48"/>
      <c r="J9" s="48"/>
      <c r="K9" s="48"/>
      <c r="L9" s="48"/>
      <c r="M9" s="48"/>
    </row>
    <row r="10" spans="1:13" x14ac:dyDescent="0.25">
      <c r="A10" s="41" t="s">
        <v>6</v>
      </c>
      <c r="B10" s="48" t="s">
        <v>247</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224</v>
      </c>
      <c r="C12" s="48"/>
      <c r="D12" s="48"/>
      <c r="E12" s="48"/>
      <c r="F12" s="48"/>
      <c r="G12" s="48"/>
      <c r="H12" s="48"/>
      <c r="I12" s="48"/>
      <c r="J12" s="48"/>
      <c r="K12" s="48"/>
      <c r="L12" s="48"/>
      <c r="M12" s="48"/>
    </row>
    <row r="13" spans="1:13" x14ac:dyDescent="0.25">
      <c r="A13" s="41" t="s">
        <v>381</v>
      </c>
      <c r="B13" s="48">
        <v>1</v>
      </c>
      <c r="C13" s="48"/>
      <c r="D13" s="48"/>
      <c r="E13" s="48"/>
      <c r="F13" s="48"/>
      <c r="G13" s="48"/>
      <c r="H13" s="48"/>
      <c r="I13" s="48"/>
      <c r="J13" s="48"/>
      <c r="K13" s="48"/>
      <c r="L13" s="48"/>
      <c r="M13" s="48"/>
    </row>
    <row r="14" spans="1:13" x14ac:dyDescent="0.25">
      <c r="A14" s="41" t="s">
        <v>129</v>
      </c>
      <c r="B14" s="48">
        <v>401</v>
      </c>
      <c r="C14" s="48"/>
      <c r="D14" s="48"/>
      <c r="E14" s="48"/>
      <c r="F14" s="48"/>
      <c r="G14" s="48"/>
      <c r="H14" s="48"/>
      <c r="I14" s="48"/>
      <c r="J14" s="48"/>
      <c r="K14" s="48"/>
      <c r="L14" s="48"/>
      <c r="M14" s="48"/>
    </row>
    <row r="15" spans="1:13" x14ac:dyDescent="0.25">
      <c r="A15" s="41" t="s">
        <v>382</v>
      </c>
      <c r="B15" s="48" t="s">
        <v>248</v>
      </c>
      <c r="C15" s="48"/>
      <c r="D15" s="48"/>
      <c r="E15" s="48"/>
      <c r="F15" s="48"/>
      <c r="G15" s="48"/>
      <c r="H15" s="48"/>
      <c r="I15" s="48"/>
      <c r="J15" s="48"/>
      <c r="K15" s="48"/>
      <c r="L15" s="48"/>
      <c r="M15" s="48"/>
    </row>
    <row r="16" spans="1:13" x14ac:dyDescent="0.25">
      <c r="A16" s="41" t="s">
        <v>131</v>
      </c>
      <c r="B16" s="48" t="s">
        <v>249</v>
      </c>
      <c r="C16" s="48"/>
      <c r="D16" s="48"/>
      <c r="E16" s="48"/>
      <c r="F16" s="48"/>
      <c r="G16" s="48"/>
      <c r="H16" s="48"/>
      <c r="I16" s="48"/>
      <c r="J16" s="48"/>
      <c r="K16" s="48"/>
      <c r="L16" s="48"/>
      <c r="M16" s="48"/>
    </row>
    <row r="17" spans="1:13" x14ac:dyDescent="0.25">
      <c r="A17" s="42" t="s">
        <v>383</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45110</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384</v>
      </c>
      <c r="B21" s="48" t="s">
        <v>64</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8" customFormat="1" ht="13" x14ac:dyDescent="0.25">
      <c r="A26" s="57" t="s">
        <v>412</v>
      </c>
      <c r="B26" s="57">
        <v>0</v>
      </c>
      <c r="C26" s="57">
        <v>1</v>
      </c>
      <c r="D26" s="57">
        <v>2</v>
      </c>
      <c r="E26" s="57">
        <v>3</v>
      </c>
      <c r="F26" s="57">
        <v>4</v>
      </c>
      <c r="G26" s="57">
        <v>5</v>
      </c>
      <c r="H26" s="57">
        <v>6</v>
      </c>
      <c r="I26" s="57">
        <v>7</v>
      </c>
      <c r="J26" s="57">
        <v>8</v>
      </c>
      <c r="K26" s="57">
        <v>9</v>
      </c>
      <c r="L26" s="57">
        <v>10</v>
      </c>
      <c r="M26" s="57">
        <v>11</v>
      </c>
    </row>
    <row r="27" spans="1:13" x14ac:dyDescent="0.25">
      <c r="A27" s="44">
        <v>55</v>
      </c>
      <c r="B27" s="46">
        <v>0.62</v>
      </c>
      <c r="C27" s="46">
        <v>0.622</v>
      </c>
      <c r="D27" s="46">
        <v>0.624</v>
      </c>
      <c r="E27" s="46">
        <v>0.626</v>
      </c>
      <c r="F27" s="46">
        <v>0.629</v>
      </c>
      <c r="G27" s="46">
        <v>0.63100000000000001</v>
      </c>
      <c r="H27" s="46">
        <v>0.63300000000000001</v>
      </c>
      <c r="I27" s="46">
        <v>0.63500000000000001</v>
      </c>
      <c r="J27" s="46">
        <v>0.63700000000000001</v>
      </c>
      <c r="K27" s="46">
        <v>0.64</v>
      </c>
      <c r="L27" s="46">
        <v>0.64200000000000002</v>
      </c>
      <c r="M27" s="46">
        <v>0.64400000000000002</v>
      </c>
    </row>
    <row r="28" spans="1:13" x14ac:dyDescent="0.25">
      <c r="A28" s="44">
        <v>56</v>
      </c>
      <c r="B28" s="46">
        <v>0.64600000000000002</v>
      </c>
      <c r="C28" s="46">
        <v>0.64800000000000002</v>
      </c>
      <c r="D28" s="46">
        <v>0.65100000000000002</v>
      </c>
      <c r="E28" s="46">
        <v>0.65300000000000002</v>
      </c>
      <c r="F28" s="46">
        <v>0.65600000000000003</v>
      </c>
      <c r="G28" s="46">
        <v>0.65800000000000003</v>
      </c>
      <c r="H28" s="46">
        <v>0.66</v>
      </c>
      <c r="I28" s="46">
        <v>0.66300000000000003</v>
      </c>
      <c r="J28" s="46">
        <v>0.66500000000000004</v>
      </c>
      <c r="K28" s="46">
        <v>0.66700000000000004</v>
      </c>
      <c r="L28" s="46">
        <v>0.67</v>
      </c>
      <c r="M28" s="46">
        <v>0.67200000000000004</v>
      </c>
    </row>
    <row r="29" spans="1:13" x14ac:dyDescent="0.25">
      <c r="A29" s="44">
        <v>57</v>
      </c>
      <c r="B29" s="46">
        <v>0.67400000000000004</v>
      </c>
      <c r="C29" s="46">
        <v>0.67700000000000005</v>
      </c>
      <c r="D29" s="46">
        <v>0.67900000000000005</v>
      </c>
      <c r="E29" s="46">
        <v>0.68200000000000005</v>
      </c>
      <c r="F29" s="46">
        <v>0.68400000000000005</v>
      </c>
      <c r="G29" s="46">
        <v>0.68700000000000006</v>
      </c>
      <c r="H29" s="46">
        <v>0.68899999999999995</v>
      </c>
      <c r="I29" s="46">
        <v>0.69199999999999995</v>
      </c>
      <c r="J29" s="46">
        <v>0.69399999999999995</v>
      </c>
      <c r="K29" s="46">
        <v>0.69699999999999995</v>
      </c>
      <c r="L29" s="46">
        <v>0.7</v>
      </c>
      <c r="M29" s="46">
        <v>0.70199999999999996</v>
      </c>
    </row>
    <row r="30" spans="1:13" x14ac:dyDescent="0.25">
      <c r="A30" s="44">
        <v>58</v>
      </c>
      <c r="B30" s="46">
        <v>0.70499999999999996</v>
      </c>
      <c r="C30" s="46">
        <v>0.70699999999999996</v>
      </c>
      <c r="D30" s="46">
        <v>0.71</v>
      </c>
      <c r="E30" s="46">
        <v>0.71299999999999997</v>
      </c>
      <c r="F30" s="46">
        <v>0.71499999999999997</v>
      </c>
      <c r="G30" s="46">
        <v>0.71799999999999997</v>
      </c>
      <c r="H30" s="46">
        <v>0.72099999999999997</v>
      </c>
      <c r="I30" s="46">
        <v>0.72399999999999998</v>
      </c>
      <c r="J30" s="46">
        <v>0.72599999999999998</v>
      </c>
      <c r="K30" s="46">
        <v>0.72899999999999998</v>
      </c>
      <c r="L30" s="46">
        <v>0.73199999999999998</v>
      </c>
      <c r="M30" s="46">
        <v>0.73399999999999999</v>
      </c>
    </row>
    <row r="31" spans="1:13" x14ac:dyDescent="0.25">
      <c r="A31" s="44">
        <v>59</v>
      </c>
      <c r="B31" s="46">
        <v>0.73699999999999999</v>
      </c>
      <c r="C31" s="46">
        <v>0.74</v>
      </c>
      <c r="D31" s="46">
        <v>0.74299999999999999</v>
      </c>
      <c r="E31" s="46">
        <v>0.746</v>
      </c>
      <c r="F31" s="46">
        <v>0.749</v>
      </c>
      <c r="G31" s="46">
        <v>0.752</v>
      </c>
      <c r="H31" s="46">
        <v>0.755</v>
      </c>
      <c r="I31" s="46">
        <v>0.75800000000000001</v>
      </c>
      <c r="J31" s="46">
        <v>0.76100000000000001</v>
      </c>
      <c r="K31" s="46">
        <v>0.76400000000000001</v>
      </c>
      <c r="L31" s="46">
        <v>0.76700000000000002</v>
      </c>
      <c r="M31" s="46">
        <v>0.76900000000000002</v>
      </c>
    </row>
    <row r="32" spans="1:13" x14ac:dyDescent="0.25">
      <c r="A32" s="44">
        <v>60</v>
      </c>
      <c r="B32" s="46">
        <v>0.77200000000000002</v>
      </c>
      <c r="C32" s="46">
        <v>0.77600000000000002</v>
      </c>
      <c r="D32" s="46">
        <v>0.77900000000000003</v>
      </c>
      <c r="E32" s="46">
        <v>0.78200000000000003</v>
      </c>
      <c r="F32" s="46">
        <v>0.78500000000000003</v>
      </c>
      <c r="G32" s="46">
        <v>0.78800000000000003</v>
      </c>
      <c r="H32" s="46">
        <v>0.79100000000000004</v>
      </c>
      <c r="I32" s="46">
        <v>0.79500000000000004</v>
      </c>
      <c r="J32" s="46">
        <v>0.79800000000000004</v>
      </c>
      <c r="K32" s="46">
        <v>0.80100000000000005</v>
      </c>
      <c r="L32" s="46">
        <v>0.80400000000000005</v>
      </c>
      <c r="M32" s="46">
        <v>0.80700000000000005</v>
      </c>
    </row>
    <row r="33" spans="1:13" x14ac:dyDescent="0.25">
      <c r="A33" s="44">
        <v>61</v>
      </c>
      <c r="B33" s="46">
        <v>0.81100000000000005</v>
      </c>
      <c r="C33" s="46">
        <v>0.81399999999999995</v>
      </c>
      <c r="D33" s="46">
        <v>0.81699999999999995</v>
      </c>
      <c r="E33" s="46">
        <v>0.82099999999999995</v>
      </c>
      <c r="F33" s="46">
        <v>0.82399999999999995</v>
      </c>
      <c r="G33" s="46">
        <v>0.82799999999999996</v>
      </c>
      <c r="H33" s="46">
        <v>0.83099999999999996</v>
      </c>
      <c r="I33" s="46">
        <v>0.83499999999999996</v>
      </c>
      <c r="J33" s="46">
        <v>0.83799999999999997</v>
      </c>
      <c r="K33" s="46">
        <v>0.84199999999999997</v>
      </c>
      <c r="L33" s="46">
        <v>0.84499999999999997</v>
      </c>
      <c r="M33" s="46">
        <v>0.84799999999999998</v>
      </c>
    </row>
    <row r="34" spans="1:13" x14ac:dyDescent="0.25">
      <c r="A34" s="44">
        <v>62</v>
      </c>
      <c r="B34" s="46">
        <v>0.85199999999999998</v>
      </c>
      <c r="C34" s="46">
        <v>0.85599999999999998</v>
      </c>
      <c r="D34" s="46">
        <v>0.85899999999999999</v>
      </c>
      <c r="E34" s="46">
        <v>0.86299999999999999</v>
      </c>
      <c r="F34" s="46">
        <v>0.86699999999999999</v>
      </c>
      <c r="G34" s="46">
        <v>0.871</v>
      </c>
      <c r="H34" s="46">
        <v>0.874</v>
      </c>
      <c r="I34" s="46">
        <v>0.878</v>
      </c>
      <c r="J34" s="46">
        <v>0.88200000000000001</v>
      </c>
      <c r="K34" s="46">
        <v>0.88600000000000001</v>
      </c>
      <c r="L34" s="46">
        <v>0.88900000000000001</v>
      </c>
      <c r="M34" s="46">
        <v>0.89300000000000002</v>
      </c>
    </row>
    <row r="35" spans="1:13" x14ac:dyDescent="0.25">
      <c r="A35" s="44">
        <v>63</v>
      </c>
      <c r="B35" s="46">
        <v>0.89700000000000002</v>
      </c>
      <c r="C35" s="46">
        <v>0.90100000000000002</v>
      </c>
      <c r="D35" s="46">
        <v>0.90500000000000003</v>
      </c>
      <c r="E35" s="46">
        <v>0.90900000000000003</v>
      </c>
      <c r="F35" s="46">
        <v>0.91300000000000003</v>
      </c>
      <c r="G35" s="46">
        <v>0.91700000000000004</v>
      </c>
      <c r="H35" s="46">
        <v>0.92200000000000004</v>
      </c>
      <c r="I35" s="46">
        <v>0.92600000000000005</v>
      </c>
      <c r="J35" s="46">
        <v>0.93</v>
      </c>
      <c r="K35" s="46">
        <v>0.93400000000000005</v>
      </c>
      <c r="L35" s="46">
        <v>0.93799999999999994</v>
      </c>
      <c r="M35" s="46">
        <v>0.94199999999999995</v>
      </c>
    </row>
    <row r="36" spans="1:13" x14ac:dyDescent="0.25">
      <c r="A36" s="44">
        <v>64</v>
      </c>
      <c r="B36" s="46">
        <v>0.94599999999999995</v>
      </c>
      <c r="C36" s="46">
        <v>0.95099999999999996</v>
      </c>
      <c r="D36" s="46">
        <v>0.95499999999999996</v>
      </c>
      <c r="E36" s="46">
        <v>0.96</v>
      </c>
      <c r="F36" s="46">
        <v>0.96399999999999997</v>
      </c>
      <c r="G36" s="46">
        <v>0.96899999999999997</v>
      </c>
      <c r="H36" s="46">
        <v>0.97299999999999998</v>
      </c>
      <c r="I36" s="46">
        <v>0.97799999999999998</v>
      </c>
      <c r="J36" s="46">
        <v>0.98199999999999998</v>
      </c>
      <c r="K36" s="46">
        <v>0.98699999999999999</v>
      </c>
      <c r="L36" s="46">
        <v>0.99099999999999999</v>
      </c>
      <c r="M36" s="46">
        <v>0.996</v>
      </c>
    </row>
    <row r="37" spans="1:13" x14ac:dyDescent="0.25">
      <c r="A37" s="44">
        <v>65</v>
      </c>
      <c r="B37" s="46">
        <v>1</v>
      </c>
      <c r="C37" s="46"/>
      <c r="D37" s="46"/>
      <c r="E37" s="46"/>
      <c r="F37" s="46"/>
      <c r="G37" s="46"/>
      <c r="H37" s="46"/>
      <c r="I37" s="46"/>
      <c r="J37" s="46"/>
      <c r="K37" s="46"/>
      <c r="L37" s="46"/>
      <c r="M37" s="46"/>
    </row>
  </sheetData>
  <sheetProtection algorithmName="SHA-512" hashValue="n6NunnN+9Nip+ojpudmjNhXruUhEcluHIpkFC++fMpbjh78OmouAQ0cSdWuq0EekHFW58ddN497q8Ii0HWvaww==" saltValue="FxfVQ+istQWloDg8xZc+SQ==" spinCount="100000" sheet="1" objects="1" scenarios="1"/>
  <conditionalFormatting sqref="A6:A21">
    <cfRule type="expression" dxfId="319" priority="1" stopIfTrue="1">
      <formula>MOD(ROW(),2)=0</formula>
    </cfRule>
    <cfRule type="expression" dxfId="318" priority="2" stopIfTrue="1">
      <formula>MOD(ROW(),2)&lt;&gt;0</formula>
    </cfRule>
  </conditionalFormatting>
  <conditionalFormatting sqref="A26:A37">
    <cfRule type="expression" dxfId="317" priority="5" stopIfTrue="1">
      <formula>MOD(ROW(),2)=0</formula>
    </cfRule>
    <cfRule type="expression" dxfId="316" priority="6" stopIfTrue="1">
      <formula>MOD(ROW(),2)&lt;&gt;0</formula>
    </cfRule>
  </conditionalFormatting>
  <conditionalFormatting sqref="B6:M21">
    <cfRule type="expression" dxfId="315" priority="3" stopIfTrue="1">
      <formula>MOD(ROW(),2)=0</formula>
    </cfRule>
    <cfRule type="expression" dxfId="314" priority="4" stopIfTrue="1">
      <formula>MOD(ROW(),2)&lt;&gt;0</formula>
    </cfRule>
  </conditionalFormatting>
  <conditionalFormatting sqref="B26:M37">
    <cfRule type="expression" dxfId="313" priority="7" stopIfTrue="1">
      <formula>MOD(ROW(),2)=0</formula>
    </cfRule>
    <cfRule type="expression" dxfId="312"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F883-FF48-4D70-B46E-3C353AC94C11}">
  <sheetPr codeName="Sheet54"/>
  <dimension ref="A1:M32"/>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ERF - x-402</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2015</v>
      </c>
      <c r="C8" s="48"/>
      <c r="D8" s="48"/>
      <c r="E8" s="48"/>
      <c r="F8" s="48"/>
      <c r="G8" s="48"/>
      <c r="H8" s="48"/>
      <c r="I8" s="48"/>
      <c r="J8" s="48"/>
      <c r="K8" s="48"/>
      <c r="L8" s="48"/>
      <c r="M8" s="48"/>
    </row>
    <row r="9" spans="1:13" x14ac:dyDescent="0.25">
      <c r="A9" s="41" t="s">
        <v>125</v>
      </c>
      <c r="B9" s="48" t="s">
        <v>246</v>
      </c>
      <c r="C9" s="48"/>
      <c r="D9" s="48"/>
      <c r="E9" s="48"/>
      <c r="F9" s="48"/>
      <c r="G9" s="48"/>
      <c r="H9" s="48"/>
      <c r="I9" s="48"/>
      <c r="J9" s="48"/>
      <c r="K9" s="48"/>
      <c r="L9" s="48"/>
      <c r="M9" s="48"/>
    </row>
    <row r="10" spans="1:13" x14ac:dyDescent="0.25">
      <c r="A10" s="41" t="s">
        <v>6</v>
      </c>
      <c r="B10" s="48" t="s">
        <v>250</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251</v>
      </c>
      <c r="C12" s="48"/>
      <c r="D12" s="48"/>
      <c r="E12" s="48"/>
      <c r="F12" s="48"/>
      <c r="G12" s="48"/>
      <c r="H12" s="48"/>
      <c r="I12" s="48"/>
      <c r="J12" s="48"/>
      <c r="K12" s="48"/>
      <c r="L12" s="48"/>
      <c r="M12" s="48"/>
    </row>
    <row r="13" spans="1:13" x14ac:dyDescent="0.25">
      <c r="A13" s="41" t="s">
        <v>381</v>
      </c>
      <c r="B13" s="48">
        <v>0</v>
      </c>
      <c r="C13" s="48"/>
      <c r="D13" s="48"/>
      <c r="E13" s="48"/>
      <c r="F13" s="48"/>
      <c r="G13" s="48"/>
      <c r="H13" s="48"/>
      <c r="I13" s="48"/>
      <c r="J13" s="48"/>
      <c r="K13" s="48"/>
      <c r="L13" s="48"/>
      <c r="M13" s="48"/>
    </row>
    <row r="14" spans="1:13" x14ac:dyDescent="0.25">
      <c r="A14" s="41" t="s">
        <v>129</v>
      </c>
      <c r="B14" s="48">
        <v>402</v>
      </c>
      <c r="C14" s="48"/>
      <c r="D14" s="48"/>
      <c r="E14" s="48"/>
      <c r="F14" s="48"/>
      <c r="G14" s="48"/>
      <c r="H14" s="48"/>
      <c r="I14" s="48"/>
      <c r="J14" s="48"/>
      <c r="K14" s="48"/>
      <c r="L14" s="48"/>
      <c r="M14" s="48"/>
    </row>
    <row r="15" spans="1:13" x14ac:dyDescent="0.25">
      <c r="A15" s="41" t="s">
        <v>382</v>
      </c>
      <c r="B15" s="48" t="s">
        <v>252</v>
      </c>
      <c r="C15" s="48"/>
      <c r="D15" s="48"/>
      <c r="E15" s="48"/>
      <c r="F15" s="48"/>
      <c r="G15" s="48"/>
      <c r="H15" s="48"/>
      <c r="I15" s="48"/>
      <c r="J15" s="48"/>
      <c r="K15" s="48"/>
      <c r="L15" s="48"/>
      <c r="M15" s="48"/>
    </row>
    <row r="16" spans="1:13" x14ac:dyDescent="0.25">
      <c r="A16" s="41" t="s">
        <v>131</v>
      </c>
      <c r="B16" s="48" t="s">
        <v>253</v>
      </c>
      <c r="C16" s="48"/>
      <c r="D16" s="48"/>
      <c r="E16" s="48"/>
      <c r="F16" s="48"/>
      <c r="G16" s="48"/>
      <c r="H16" s="48"/>
      <c r="I16" s="48"/>
      <c r="J16" s="48"/>
      <c r="K16" s="48"/>
      <c r="L16" s="48"/>
      <c r="M16" s="48"/>
    </row>
    <row r="17" spans="1:13" x14ac:dyDescent="0.25">
      <c r="A17" s="42" t="s">
        <v>383</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45110</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384</v>
      </c>
      <c r="B21" s="48" t="s">
        <v>64</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8" customFormat="1" ht="13" x14ac:dyDescent="0.25">
      <c r="A26" s="57" t="s">
        <v>413</v>
      </c>
      <c r="B26" s="57">
        <v>0</v>
      </c>
      <c r="C26" s="57">
        <v>1</v>
      </c>
      <c r="D26" s="57">
        <v>2</v>
      </c>
      <c r="E26" s="57">
        <v>3</v>
      </c>
      <c r="F26" s="57">
        <v>4</v>
      </c>
      <c r="G26" s="57">
        <v>5</v>
      </c>
      <c r="H26" s="57">
        <v>6</v>
      </c>
      <c r="I26" s="57">
        <v>7</v>
      </c>
      <c r="J26" s="57">
        <v>8</v>
      </c>
      <c r="K26" s="57">
        <v>9</v>
      </c>
      <c r="L26" s="57">
        <v>10</v>
      </c>
      <c r="M26" s="57">
        <v>11</v>
      </c>
    </row>
    <row r="27" spans="1:13" x14ac:dyDescent="0.25">
      <c r="A27" s="44">
        <v>5</v>
      </c>
      <c r="B27" s="46">
        <v>0.8</v>
      </c>
      <c r="C27" s="46"/>
      <c r="D27" s="46"/>
      <c r="E27" s="46"/>
      <c r="F27" s="46"/>
      <c r="G27" s="46"/>
      <c r="H27" s="46"/>
      <c r="I27" s="46"/>
      <c r="J27" s="46"/>
      <c r="K27" s="46"/>
      <c r="L27" s="46"/>
      <c r="M27" s="46"/>
    </row>
    <row r="28" spans="1:13" x14ac:dyDescent="0.25">
      <c r="A28" s="44">
        <v>4</v>
      </c>
      <c r="B28" s="46">
        <v>0.83399999999999996</v>
      </c>
      <c r="C28" s="46">
        <v>0.83099999999999996</v>
      </c>
      <c r="D28" s="46">
        <v>0.82799999999999996</v>
      </c>
      <c r="E28" s="46">
        <v>0.82499999999999996</v>
      </c>
      <c r="F28" s="46">
        <v>0.82299999999999995</v>
      </c>
      <c r="G28" s="46">
        <v>0.82</v>
      </c>
      <c r="H28" s="46">
        <v>0.81699999999999995</v>
      </c>
      <c r="I28" s="46">
        <v>0.81399999999999995</v>
      </c>
      <c r="J28" s="46">
        <v>0.81100000000000005</v>
      </c>
      <c r="K28" s="46">
        <v>0.80800000000000005</v>
      </c>
      <c r="L28" s="46">
        <v>0.80500000000000005</v>
      </c>
      <c r="M28" s="46">
        <v>0.80200000000000005</v>
      </c>
    </row>
    <row r="29" spans="1:13" x14ac:dyDescent="0.25">
      <c r="A29" s="44">
        <v>3</v>
      </c>
      <c r="B29" s="46">
        <v>0.871</v>
      </c>
      <c r="C29" s="46">
        <v>0.86799999999999999</v>
      </c>
      <c r="D29" s="46">
        <v>0.86499999999999999</v>
      </c>
      <c r="E29" s="46">
        <v>0.86199999999999999</v>
      </c>
      <c r="F29" s="46">
        <v>0.85899999999999999</v>
      </c>
      <c r="G29" s="46">
        <v>0.85599999999999998</v>
      </c>
      <c r="H29" s="46">
        <v>0.85299999999999998</v>
      </c>
      <c r="I29" s="46">
        <v>0.84899999999999998</v>
      </c>
      <c r="J29" s="46">
        <v>0.84599999999999997</v>
      </c>
      <c r="K29" s="46">
        <v>0.84299999999999997</v>
      </c>
      <c r="L29" s="46">
        <v>0.84</v>
      </c>
      <c r="M29" s="46">
        <v>0.83699999999999997</v>
      </c>
    </row>
    <row r="30" spans="1:13" x14ac:dyDescent="0.25">
      <c r="A30" s="44">
        <v>2</v>
      </c>
      <c r="B30" s="46">
        <v>0.91100000000000003</v>
      </c>
      <c r="C30" s="46">
        <v>0.90800000000000003</v>
      </c>
      <c r="D30" s="46">
        <v>0.90400000000000003</v>
      </c>
      <c r="E30" s="46">
        <v>0.90100000000000002</v>
      </c>
      <c r="F30" s="46">
        <v>0.89800000000000002</v>
      </c>
      <c r="G30" s="46">
        <v>0.89400000000000002</v>
      </c>
      <c r="H30" s="46">
        <v>0.89100000000000001</v>
      </c>
      <c r="I30" s="46">
        <v>0.88800000000000001</v>
      </c>
      <c r="J30" s="46">
        <v>0.88400000000000001</v>
      </c>
      <c r="K30" s="46">
        <v>0.88100000000000001</v>
      </c>
      <c r="L30" s="46">
        <v>0.878</v>
      </c>
      <c r="M30" s="46">
        <v>0.874</v>
      </c>
    </row>
    <row r="31" spans="1:13" x14ac:dyDescent="0.25">
      <c r="A31" s="44">
        <v>1</v>
      </c>
      <c r="B31" s="46">
        <v>0.95399999999999996</v>
      </c>
      <c r="C31" s="46">
        <v>0.95</v>
      </c>
      <c r="D31" s="46">
        <v>0.94699999999999995</v>
      </c>
      <c r="E31" s="46">
        <v>0.94299999999999995</v>
      </c>
      <c r="F31" s="46">
        <v>0.93899999999999995</v>
      </c>
      <c r="G31" s="46">
        <v>0.93600000000000005</v>
      </c>
      <c r="H31" s="46">
        <v>0.93200000000000005</v>
      </c>
      <c r="I31" s="46">
        <v>0.92900000000000005</v>
      </c>
      <c r="J31" s="46">
        <v>0.92500000000000004</v>
      </c>
      <c r="K31" s="46">
        <v>0.92200000000000004</v>
      </c>
      <c r="L31" s="46">
        <v>0.91800000000000004</v>
      </c>
      <c r="M31" s="46">
        <v>0.91400000000000003</v>
      </c>
    </row>
    <row r="32" spans="1:13" x14ac:dyDescent="0.25">
      <c r="A32" s="44">
        <v>0</v>
      </c>
      <c r="B32" s="46">
        <v>1</v>
      </c>
      <c r="C32" s="46">
        <v>0.996</v>
      </c>
      <c r="D32" s="46">
        <v>0.99199999999999999</v>
      </c>
      <c r="E32" s="46">
        <v>0.98799999999999999</v>
      </c>
      <c r="F32" s="46">
        <v>0.98499999999999999</v>
      </c>
      <c r="G32" s="46">
        <v>0.98099999999999998</v>
      </c>
      <c r="H32" s="46">
        <v>0.97699999999999998</v>
      </c>
      <c r="I32" s="46">
        <v>0.97299999999999998</v>
      </c>
      <c r="J32" s="46">
        <v>0.96899999999999997</v>
      </c>
      <c r="K32" s="46">
        <v>0.96499999999999997</v>
      </c>
      <c r="L32" s="46">
        <v>0.96099999999999997</v>
      </c>
      <c r="M32" s="46">
        <v>0.95799999999999996</v>
      </c>
    </row>
  </sheetData>
  <sheetProtection algorithmName="SHA-512" hashValue="2f0vsj4jHUkm5e3de5lkKKyUfjOq0MDjjOR+Z8osrjGiQo2RlINm/4Qq5zHiqRyZGYNYBF+sYLMTqZG2hq/+2w==" saltValue="DIUJD69kTDLxmiKbw+708w==" spinCount="100000" sheet="1" objects="1" scenarios="1"/>
  <conditionalFormatting sqref="A6:A21">
    <cfRule type="expression" dxfId="311" priority="1" stopIfTrue="1">
      <formula>MOD(ROW(),2)=0</formula>
    </cfRule>
    <cfRule type="expression" dxfId="310" priority="2" stopIfTrue="1">
      <formula>MOD(ROW(),2)&lt;&gt;0</formula>
    </cfRule>
  </conditionalFormatting>
  <conditionalFormatting sqref="A26:A32">
    <cfRule type="expression" dxfId="309" priority="5" stopIfTrue="1">
      <formula>MOD(ROW(),2)=0</formula>
    </cfRule>
    <cfRule type="expression" dxfId="308" priority="6" stopIfTrue="1">
      <formula>MOD(ROW(),2)&lt;&gt;0</formula>
    </cfRule>
  </conditionalFormatting>
  <conditionalFormatting sqref="B6:M21">
    <cfRule type="expression" dxfId="307" priority="3" stopIfTrue="1">
      <formula>MOD(ROW(),2)=0</formula>
    </cfRule>
    <cfRule type="expression" dxfId="306" priority="4" stopIfTrue="1">
      <formula>MOD(ROW(),2)&lt;&gt;0</formula>
    </cfRule>
  </conditionalFormatting>
  <conditionalFormatting sqref="B26:M32">
    <cfRule type="expression" dxfId="305" priority="7" stopIfTrue="1">
      <formula>MOD(ROW(),2)=0</formula>
    </cfRule>
    <cfRule type="expression" dxfId="304"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5315-FD36-467C-8E65-0A0A6ED39606}">
  <sheetPr codeName="Sheet55"/>
  <dimension ref="A1:M40"/>
  <sheetViews>
    <sheetView showGridLines="0" workbookViewId="0">
      <selection activeCell="A6" sqref="A6"/>
    </sheetView>
  </sheetViews>
  <sheetFormatPr defaultRowHeight="12.5" x14ac:dyDescent="0.25"/>
  <cols>
    <col min="1" max="1" width="31.54296875" customWidth="1"/>
    <col min="2" max="13"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ERF - x-403</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2015</v>
      </c>
      <c r="C8" s="48"/>
      <c r="D8" s="48"/>
      <c r="E8" s="48"/>
      <c r="F8" s="48"/>
      <c r="G8" s="48"/>
      <c r="H8" s="48"/>
      <c r="I8" s="48"/>
      <c r="J8" s="48"/>
      <c r="K8" s="48"/>
      <c r="L8" s="48"/>
      <c r="M8" s="48"/>
    </row>
    <row r="9" spans="1:13" x14ac:dyDescent="0.25">
      <c r="A9" s="41" t="s">
        <v>125</v>
      </c>
      <c r="B9" s="48" t="s">
        <v>246</v>
      </c>
      <c r="C9" s="48"/>
      <c r="D9" s="48"/>
      <c r="E9" s="48"/>
      <c r="F9" s="48"/>
      <c r="G9" s="48"/>
      <c r="H9" s="48"/>
      <c r="I9" s="48"/>
      <c r="J9" s="48"/>
      <c r="K9" s="48"/>
      <c r="L9" s="48"/>
      <c r="M9" s="48"/>
    </row>
    <row r="10" spans="1:13" x14ac:dyDescent="0.25">
      <c r="A10" s="41" t="s">
        <v>6</v>
      </c>
      <c r="B10" s="48" t="s">
        <v>254</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251</v>
      </c>
      <c r="C12" s="48"/>
      <c r="D12" s="48"/>
      <c r="E12" s="48"/>
      <c r="F12" s="48"/>
      <c r="G12" s="48"/>
      <c r="H12" s="48"/>
      <c r="I12" s="48"/>
      <c r="J12" s="48"/>
      <c r="K12" s="48"/>
      <c r="L12" s="48"/>
      <c r="M12" s="48"/>
    </row>
    <row r="13" spans="1:13" x14ac:dyDescent="0.25">
      <c r="A13" s="41" t="s">
        <v>381</v>
      </c>
      <c r="B13" s="48">
        <v>0</v>
      </c>
      <c r="C13" s="48"/>
      <c r="D13" s="48"/>
      <c r="E13" s="48"/>
      <c r="F13" s="48"/>
      <c r="G13" s="48"/>
      <c r="H13" s="48"/>
      <c r="I13" s="48"/>
      <c r="J13" s="48"/>
      <c r="K13" s="48"/>
      <c r="L13" s="48"/>
      <c r="M13" s="48"/>
    </row>
    <row r="14" spans="1:13" x14ac:dyDescent="0.25">
      <c r="A14" s="41" t="s">
        <v>129</v>
      </c>
      <c r="B14" s="48">
        <v>403</v>
      </c>
      <c r="C14" s="48"/>
      <c r="D14" s="48"/>
      <c r="E14" s="48"/>
      <c r="F14" s="48"/>
      <c r="G14" s="48"/>
      <c r="H14" s="48"/>
      <c r="I14" s="48"/>
      <c r="J14" s="48"/>
      <c r="K14" s="48"/>
      <c r="L14" s="48"/>
      <c r="M14" s="48"/>
    </row>
    <row r="15" spans="1:13" x14ac:dyDescent="0.25">
      <c r="A15" s="41" t="s">
        <v>382</v>
      </c>
      <c r="B15" s="48" t="s">
        <v>255</v>
      </c>
      <c r="C15" s="48"/>
      <c r="D15" s="48"/>
      <c r="E15" s="48"/>
      <c r="F15" s="48"/>
      <c r="G15" s="48"/>
      <c r="H15" s="48"/>
      <c r="I15" s="48"/>
      <c r="J15" s="48"/>
      <c r="K15" s="48"/>
      <c r="L15" s="48"/>
      <c r="M15" s="48"/>
    </row>
    <row r="16" spans="1:13" x14ac:dyDescent="0.25">
      <c r="A16" s="41" t="s">
        <v>131</v>
      </c>
      <c r="B16" s="48" t="s">
        <v>256</v>
      </c>
      <c r="C16" s="48"/>
      <c r="D16" s="48"/>
      <c r="E16" s="48"/>
      <c r="F16" s="48"/>
      <c r="G16" s="48"/>
      <c r="H16" s="48"/>
      <c r="I16" s="48"/>
      <c r="J16" s="48"/>
      <c r="K16" s="48"/>
      <c r="L16" s="48"/>
      <c r="M16" s="48"/>
    </row>
    <row r="17" spans="1:13" x14ac:dyDescent="0.25">
      <c r="A17" s="42" t="s">
        <v>383</v>
      </c>
      <c r="B17" s="48"/>
      <c r="C17" s="48"/>
      <c r="D17" s="48"/>
      <c r="E17" s="48"/>
      <c r="F17" s="48"/>
      <c r="G17" s="48"/>
      <c r="H17" s="48"/>
      <c r="I17" s="48"/>
      <c r="J17" s="48"/>
      <c r="K17" s="48"/>
      <c r="L17" s="48"/>
      <c r="M17" s="48"/>
    </row>
    <row r="18" spans="1:13" x14ac:dyDescent="0.25">
      <c r="A18" s="41" t="s">
        <v>133</v>
      </c>
      <c r="B18" s="49">
        <v>45106</v>
      </c>
      <c r="C18" s="49"/>
      <c r="D18" s="49"/>
      <c r="E18" s="49"/>
      <c r="F18" s="49"/>
      <c r="G18" s="49"/>
      <c r="H18" s="49"/>
      <c r="I18" s="49"/>
      <c r="J18" s="49"/>
      <c r="K18" s="49"/>
      <c r="L18" s="49"/>
      <c r="M18" s="49"/>
    </row>
    <row r="19" spans="1:13" x14ac:dyDescent="0.25">
      <c r="A19" s="41" t="s">
        <v>134</v>
      </c>
      <c r="B19" s="49">
        <v>45110</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384</v>
      </c>
      <c r="B21" s="48" t="s">
        <v>64</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8" customFormat="1" ht="13" x14ac:dyDescent="0.25">
      <c r="A26" s="57" t="s">
        <v>413</v>
      </c>
      <c r="B26" s="57">
        <v>0</v>
      </c>
      <c r="C26" s="57">
        <v>1</v>
      </c>
      <c r="D26" s="57">
        <v>2</v>
      </c>
      <c r="E26" s="57">
        <v>3</v>
      </c>
      <c r="F26" s="57">
        <v>4</v>
      </c>
      <c r="G26" s="57">
        <v>5</v>
      </c>
      <c r="H26" s="57">
        <v>6</v>
      </c>
      <c r="I26" s="57">
        <v>7</v>
      </c>
      <c r="J26" s="57">
        <v>8</v>
      </c>
      <c r="K26" s="57">
        <v>9</v>
      </c>
      <c r="L26" s="57">
        <v>10</v>
      </c>
      <c r="M26" s="57">
        <v>11</v>
      </c>
    </row>
    <row r="27" spans="1:13" x14ac:dyDescent="0.25">
      <c r="A27" s="44">
        <v>13</v>
      </c>
      <c r="B27" s="46">
        <v>0.53200000000000003</v>
      </c>
      <c r="C27" s="46"/>
      <c r="D27" s="46"/>
      <c r="E27" s="46"/>
      <c r="F27" s="46"/>
      <c r="G27" s="46"/>
      <c r="H27" s="46"/>
      <c r="I27" s="46"/>
      <c r="J27" s="46"/>
      <c r="K27" s="46"/>
      <c r="L27" s="46"/>
      <c r="M27" s="46"/>
    </row>
    <row r="28" spans="1:13" x14ac:dyDescent="0.25">
      <c r="A28" s="44">
        <v>12</v>
      </c>
      <c r="B28" s="46">
        <v>0.55400000000000005</v>
      </c>
      <c r="C28" s="46">
        <v>0.55200000000000005</v>
      </c>
      <c r="D28" s="46">
        <v>0.55000000000000004</v>
      </c>
      <c r="E28" s="46">
        <v>0.54800000000000004</v>
      </c>
      <c r="F28" s="46">
        <v>0.54600000000000004</v>
      </c>
      <c r="G28" s="46">
        <v>0.54500000000000004</v>
      </c>
      <c r="H28" s="46">
        <v>0.54300000000000004</v>
      </c>
      <c r="I28" s="46">
        <v>0.54100000000000004</v>
      </c>
      <c r="J28" s="46">
        <v>0.53900000000000003</v>
      </c>
      <c r="K28" s="46">
        <v>0.53700000000000003</v>
      </c>
      <c r="L28" s="46">
        <v>0.53600000000000003</v>
      </c>
      <c r="M28" s="46">
        <v>0.53400000000000003</v>
      </c>
    </row>
    <row r="29" spans="1:13" x14ac:dyDescent="0.25">
      <c r="A29" s="44">
        <v>11</v>
      </c>
      <c r="B29" s="46">
        <v>0.57699999999999996</v>
      </c>
      <c r="C29" s="46">
        <v>0.57499999999999996</v>
      </c>
      <c r="D29" s="46">
        <v>0.57299999999999995</v>
      </c>
      <c r="E29" s="46">
        <v>0.57099999999999995</v>
      </c>
      <c r="F29" s="46">
        <v>0.56899999999999995</v>
      </c>
      <c r="G29" s="46">
        <v>0.56699999999999995</v>
      </c>
      <c r="H29" s="46">
        <v>0.56499999999999995</v>
      </c>
      <c r="I29" s="46">
        <v>0.56299999999999994</v>
      </c>
      <c r="J29" s="46">
        <v>0.56100000000000005</v>
      </c>
      <c r="K29" s="46">
        <v>0.55900000000000005</v>
      </c>
      <c r="L29" s="46">
        <v>0.55800000000000005</v>
      </c>
      <c r="M29" s="46">
        <v>0.55600000000000005</v>
      </c>
    </row>
    <row r="30" spans="1:13" x14ac:dyDescent="0.25">
      <c r="A30" s="44">
        <v>10</v>
      </c>
      <c r="B30" s="46">
        <v>0.60199999999999998</v>
      </c>
      <c r="C30" s="46">
        <v>0.6</v>
      </c>
      <c r="D30" s="46">
        <v>0.59799999999999998</v>
      </c>
      <c r="E30" s="46">
        <v>0.59599999999999997</v>
      </c>
      <c r="F30" s="46">
        <v>0.59399999999999997</v>
      </c>
      <c r="G30" s="46">
        <v>0.59099999999999997</v>
      </c>
      <c r="H30" s="46">
        <v>0.58899999999999997</v>
      </c>
      <c r="I30" s="46">
        <v>0.58699999999999997</v>
      </c>
      <c r="J30" s="46">
        <v>0.58499999999999996</v>
      </c>
      <c r="K30" s="46">
        <v>0.58299999999999996</v>
      </c>
      <c r="L30" s="46">
        <v>0.58099999999999996</v>
      </c>
      <c r="M30" s="46">
        <v>0.57899999999999996</v>
      </c>
    </row>
    <row r="31" spans="1:13" x14ac:dyDescent="0.25">
      <c r="A31" s="44">
        <v>9</v>
      </c>
      <c r="B31" s="46">
        <v>0.629</v>
      </c>
      <c r="C31" s="46">
        <v>0.626</v>
      </c>
      <c r="D31" s="46">
        <v>0.624</v>
      </c>
      <c r="E31" s="46">
        <v>0.622</v>
      </c>
      <c r="F31" s="46">
        <v>0.62</v>
      </c>
      <c r="G31" s="46">
        <v>0.61699999999999999</v>
      </c>
      <c r="H31" s="46">
        <v>0.61499999999999999</v>
      </c>
      <c r="I31" s="46">
        <v>0.61299999999999999</v>
      </c>
      <c r="J31" s="46">
        <v>0.61099999999999999</v>
      </c>
      <c r="K31" s="46">
        <v>0.60899999999999999</v>
      </c>
      <c r="L31" s="46">
        <v>0.60599999999999998</v>
      </c>
      <c r="M31" s="46">
        <v>0.60399999999999998</v>
      </c>
    </row>
    <row r="32" spans="1:13" x14ac:dyDescent="0.25">
      <c r="A32" s="44">
        <v>8</v>
      </c>
      <c r="B32" s="46">
        <v>0.65800000000000003</v>
      </c>
      <c r="C32" s="46">
        <v>0.65500000000000003</v>
      </c>
      <c r="D32" s="46">
        <v>0.65300000000000002</v>
      </c>
      <c r="E32" s="46">
        <v>0.65</v>
      </c>
      <c r="F32" s="46">
        <v>0.64800000000000002</v>
      </c>
      <c r="G32" s="46">
        <v>0.64600000000000002</v>
      </c>
      <c r="H32" s="46">
        <v>0.64300000000000002</v>
      </c>
      <c r="I32" s="46">
        <v>0.64100000000000001</v>
      </c>
      <c r="J32" s="46">
        <v>0.63800000000000001</v>
      </c>
      <c r="K32" s="46">
        <v>0.63600000000000001</v>
      </c>
      <c r="L32" s="46">
        <v>0.63300000000000001</v>
      </c>
      <c r="M32" s="46">
        <v>0.63100000000000001</v>
      </c>
    </row>
    <row r="33" spans="1:13" x14ac:dyDescent="0.25">
      <c r="A33" s="44">
        <v>7</v>
      </c>
      <c r="B33" s="46">
        <v>0.68899999999999995</v>
      </c>
      <c r="C33" s="46">
        <v>0.68600000000000005</v>
      </c>
      <c r="D33" s="46">
        <v>0.68400000000000005</v>
      </c>
      <c r="E33" s="46">
        <v>0.68100000000000005</v>
      </c>
      <c r="F33" s="46">
        <v>0.67800000000000005</v>
      </c>
      <c r="G33" s="46">
        <v>0.67600000000000005</v>
      </c>
      <c r="H33" s="46">
        <v>0.67300000000000004</v>
      </c>
      <c r="I33" s="46">
        <v>0.67100000000000004</v>
      </c>
      <c r="J33" s="46">
        <v>0.66800000000000004</v>
      </c>
      <c r="K33" s="46">
        <v>0.66500000000000004</v>
      </c>
      <c r="L33" s="46">
        <v>0.66300000000000003</v>
      </c>
      <c r="M33" s="46">
        <v>0.66</v>
      </c>
    </row>
    <row r="34" spans="1:13" x14ac:dyDescent="0.25">
      <c r="A34" s="44">
        <v>6</v>
      </c>
      <c r="B34" s="46">
        <v>0.72199999999999998</v>
      </c>
      <c r="C34" s="46">
        <v>0.72</v>
      </c>
      <c r="D34" s="46">
        <v>0.71699999999999997</v>
      </c>
      <c r="E34" s="46">
        <v>0.71399999999999997</v>
      </c>
      <c r="F34" s="46">
        <v>0.71099999999999997</v>
      </c>
      <c r="G34" s="46">
        <v>0.70799999999999996</v>
      </c>
      <c r="H34" s="46">
        <v>0.70599999999999996</v>
      </c>
      <c r="I34" s="46">
        <v>0.70299999999999996</v>
      </c>
      <c r="J34" s="46">
        <v>0.7</v>
      </c>
      <c r="K34" s="46">
        <v>0.69699999999999995</v>
      </c>
      <c r="L34" s="46">
        <v>0.69399999999999995</v>
      </c>
      <c r="M34" s="46">
        <v>0.69199999999999995</v>
      </c>
    </row>
    <row r="35" spans="1:13" x14ac:dyDescent="0.25">
      <c r="A35" s="44">
        <v>5</v>
      </c>
      <c r="B35" s="46">
        <v>0.75900000000000001</v>
      </c>
      <c r="C35" s="46">
        <v>0.75600000000000001</v>
      </c>
      <c r="D35" s="46">
        <v>0.753</v>
      </c>
      <c r="E35" s="46">
        <v>0.75</v>
      </c>
      <c r="F35" s="46">
        <v>0.747</v>
      </c>
      <c r="G35" s="46">
        <v>0.74399999999999999</v>
      </c>
      <c r="H35" s="46">
        <v>0.74099999999999999</v>
      </c>
      <c r="I35" s="46">
        <v>0.73799999999999999</v>
      </c>
      <c r="J35" s="46">
        <v>0.73499999999999999</v>
      </c>
      <c r="K35" s="46">
        <v>0.73199999999999998</v>
      </c>
      <c r="L35" s="46">
        <v>0.72899999999999998</v>
      </c>
      <c r="M35" s="46">
        <v>0.72499999999999998</v>
      </c>
    </row>
    <row r="36" spans="1:13" x14ac:dyDescent="0.25">
      <c r="A36" s="44">
        <v>4</v>
      </c>
      <c r="B36" s="46">
        <v>0.79900000000000004</v>
      </c>
      <c r="C36" s="46">
        <v>0.79600000000000004</v>
      </c>
      <c r="D36" s="46">
        <v>0.79200000000000004</v>
      </c>
      <c r="E36" s="46">
        <v>0.78900000000000003</v>
      </c>
      <c r="F36" s="46">
        <v>0.78600000000000003</v>
      </c>
      <c r="G36" s="46">
        <v>0.78200000000000003</v>
      </c>
      <c r="H36" s="46">
        <v>0.77900000000000003</v>
      </c>
      <c r="I36" s="46">
        <v>0.77600000000000002</v>
      </c>
      <c r="J36" s="46">
        <v>0.77200000000000002</v>
      </c>
      <c r="K36" s="46">
        <v>0.76900000000000002</v>
      </c>
      <c r="L36" s="46">
        <v>0.76600000000000001</v>
      </c>
      <c r="M36" s="46">
        <v>0.76200000000000001</v>
      </c>
    </row>
    <row r="37" spans="1:13" x14ac:dyDescent="0.25">
      <c r="A37" s="44">
        <v>3</v>
      </c>
      <c r="B37" s="46">
        <v>0.84199999999999997</v>
      </c>
      <c r="C37" s="46">
        <v>0.83899999999999997</v>
      </c>
      <c r="D37" s="46">
        <v>0.83499999999999996</v>
      </c>
      <c r="E37" s="46">
        <v>0.83199999999999996</v>
      </c>
      <c r="F37" s="46">
        <v>0.82799999999999996</v>
      </c>
      <c r="G37" s="46">
        <v>0.82399999999999995</v>
      </c>
      <c r="H37" s="46">
        <v>0.82099999999999995</v>
      </c>
      <c r="I37" s="46">
        <v>0.81699999999999995</v>
      </c>
      <c r="J37" s="46">
        <v>0.81299999999999994</v>
      </c>
      <c r="K37" s="46">
        <v>0.81</v>
      </c>
      <c r="L37" s="46">
        <v>0.80600000000000005</v>
      </c>
      <c r="M37" s="46">
        <v>0.80300000000000005</v>
      </c>
    </row>
    <row r="38" spans="1:13" x14ac:dyDescent="0.25">
      <c r="A38" s="44">
        <v>2</v>
      </c>
      <c r="B38" s="46">
        <v>0.89</v>
      </c>
      <c r="C38" s="46">
        <v>0.88600000000000001</v>
      </c>
      <c r="D38" s="46">
        <v>0.88200000000000001</v>
      </c>
      <c r="E38" s="46">
        <v>0.878</v>
      </c>
      <c r="F38" s="46">
        <v>0.874</v>
      </c>
      <c r="G38" s="46">
        <v>0.87</v>
      </c>
      <c r="H38" s="46">
        <v>0.86599999999999999</v>
      </c>
      <c r="I38" s="46">
        <v>0.86199999999999999</v>
      </c>
      <c r="J38" s="46">
        <v>0.85799999999999998</v>
      </c>
      <c r="K38" s="46">
        <v>0.85399999999999998</v>
      </c>
      <c r="L38" s="46">
        <v>0.85</v>
      </c>
      <c r="M38" s="46">
        <v>0.84599999999999997</v>
      </c>
    </row>
    <row r="39" spans="1:13" x14ac:dyDescent="0.25">
      <c r="A39" s="44">
        <v>1</v>
      </c>
      <c r="B39" s="46">
        <v>0.94199999999999995</v>
      </c>
      <c r="C39" s="46">
        <v>0.93799999999999994</v>
      </c>
      <c r="D39" s="46">
        <v>0.93400000000000005</v>
      </c>
      <c r="E39" s="46">
        <v>0.92900000000000005</v>
      </c>
      <c r="F39" s="46">
        <v>0.92500000000000004</v>
      </c>
      <c r="G39" s="46">
        <v>0.92100000000000004</v>
      </c>
      <c r="H39" s="46">
        <v>0.91600000000000004</v>
      </c>
      <c r="I39" s="46">
        <v>0.91200000000000003</v>
      </c>
      <c r="J39" s="46">
        <v>0.90700000000000003</v>
      </c>
      <c r="K39" s="46">
        <v>0.90300000000000002</v>
      </c>
      <c r="L39" s="46">
        <v>0.89900000000000002</v>
      </c>
      <c r="M39" s="46">
        <v>0.89400000000000002</v>
      </c>
    </row>
    <row r="40" spans="1:13" x14ac:dyDescent="0.25">
      <c r="A40" s="44">
        <v>0</v>
      </c>
      <c r="B40" s="46">
        <v>1</v>
      </c>
      <c r="C40" s="46">
        <v>0.995</v>
      </c>
      <c r="D40" s="46">
        <v>0.99</v>
      </c>
      <c r="E40" s="46">
        <v>0.98599999999999999</v>
      </c>
      <c r="F40" s="46">
        <v>0.98099999999999998</v>
      </c>
      <c r="G40" s="46">
        <v>0.97599999999999998</v>
      </c>
      <c r="H40" s="46">
        <v>0.97099999999999997</v>
      </c>
      <c r="I40" s="46">
        <v>0.96599999999999997</v>
      </c>
      <c r="J40" s="46">
        <v>0.96199999999999997</v>
      </c>
      <c r="K40" s="46">
        <v>0.95699999999999996</v>
      </c>
      <c r="L40" s="46">
        <v>0.95199999999999996</v>
      </c>
      <c r="M40" s="46">
        <v>0.94699999999999995</v>
      </c>
    </row>
  </sheetData>
  <sheetProtection algorithmName="SHA-512" hashValue="NgnfXGEcEfDkpiuQhMk0WSRO+tsZVHsukgVretedzVcad3v/M+lze8MudvVs92tlDyhBoobj9llfxJi4R5Pbjw==" saltValue="GokzPh24E+PDX63w2nS0KA==" spinCount="100000" sheet="1" objects="1" scenarios="1"/>
  <conditionalFormatting sqref="A6:A21">
    <cfRule type="expression" dxfId="303" priority="1" stopIfTrue="1">
      <formula>MOD(ROW(),2)=0</formula>
    </cfRule>
    <cfRule type="expression" dxfId="302" priority="2" stopIfTrue="1">
      <formula>MOD(ROW(),2)&lt;&gt;0</formula>
    </cfRule>
  </conditionalFormatting>
  <conditionalFormatting sqref="A26:A40">
    <cfRule type="expression" dxfId="301" priority="5" stopIfTrue="1">
      <formula>MOD(ROW(),2)=0</formula>
    </cfRule>
    <cfRule type="expression" dxfId="300" priority="6" stopIfTrue="1">
      <formula>MOD(ROW(),2)&lt;&gt;0</formula>
    </cfRule>
  </conditionalFormatting>
  <conditionalFormatting sqref="B6:M21">
    <cfRule type="expression" dxfId="299" priority="3" stopIfTrue="1">
      <formula>MOD(ROW(),2)=0</formula>
    </cfRule>
    <cfRule type="expression" dxfId="298" priority="4" stopIfTrue="1">
      <formula>MOD(ROW(),2)&lt;&gt;0</formula>
    </cfRule>
  </conditionalFormatting>
  <conditionalFormatting sqref="B26:M40">
    <cfRule type="expression" dxfId="297" priority="7" stopIfTrue="1">
      <formula>MOD(ROW(),2)=0</formula>
    </cfRule>
    <cfRule type="expression" dxfId="296"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AE87-48A8-4B24-99D4-4EC322B9A038}">
  <sheetPr codeName="Sheet56"/>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LRF - x-404</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2015</v>
      </c>
      <c r="C8" s="48"/>
      <c r="D8" s="48"/>
      <c r="E8" s="48"/>
      <c r="F8" s="48"/>
      <c r="G8" s="48"/>
      <c r="H8" s="48"/>
      <c r="I8" s="48"/>
      <c r="J8" s="48"/>
      <c r="K8" s="48"/>
    </row>
    <row r="9" spans="1:11" x14ac:dyDescent="0.25">
      <c r="A9" s="41" t="s">
        <v>125</v>
      </c>
      <c r="B9" s="48" t="s">
        <v>257</v>
      </c>
      <c r="C9" s="48"/>
      <c r="D9" s="48"/>
      <c r="E9" s="48"/>
      <c r="F9" s="48"/>
      <c r="G9" s="48"/>
      <c r="H9" s="48"/>
      <c r="I9" s="48"/>
      <c r="J9" s="48"/>
      <c r="K9" s="48"/>
    </row>
    <row r="10" spans="1:11" x14ac:dyDescent="0.25">
      <c r="A10" s="41" t="s">
        <v>6</v>
      </c>
      <c r="B10" s="48" t="s">
        <v>258</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259</v>
      </c>
      <c r="C12" s="48"/>
      <c r="D12" s="48"/>
      <c r="E12" s="48"/>
      <c r="F12" s="48"/>
      <c r="G12" s="48"/>
      <c r="H12" s="48"/>
      <c r="I12" s="48"/>
      <c r="J12" s="48"/>
      <c r="K12" s="48"/>
    </row>
    <row r="13" spans="1:11" x14ac:dyDescent="0.25">
      <c r="A13" s="41" t="s">
        <v>381</v>
      </c>
      <c r="B13" s="48">
        <v>0</v>
      </c>
      <c r="C13" s="48"/>
      <c r="D13" s="48"/>
      <c r="E13" s="48"/>
      <c r="F13" s="48"/>
      <c r="G13" s="48"/>
      <c r="H13" s="48"/>
      <c r="I13" s="48"/>
      <c r="J13" s="48"/>
      <c r="K13" s="48"/>
    </row>
    <row r="14" spans="1:11" x14ac:dyDescent="0.25">
      <c r="A14" s="41" t="s">
        <v>129</v>
      </c>
      <c r="B14" s="48">
        <v>404</v>
      </c>
      <c r="C14" s="48"/>
      <c r="D14" s="48"/>
      <c r="E14" s="48"/>
      <c r="F14" s="48"/>
      <c r="G14" s="48"/>
      <c r="H14" s="48"/>
      <c r="I14" s="48"/>
      <c r="J14" s="48"/>
      <c r="K14" s="48"/>
    </row>
    <row r="15" spans="1:11" x14ac:dyDescent="0.25">
      <c r="A15" s="41" t="s">
        <v>382</v>
      </c>
      <c r="B15" s="48" t="s">
        <v>260</v>
      </c>
      <c r="C15" s="48"/>
      <c r="D15" s="48"/>
      <c r="E15" s="48"/>
      <c r="F15" s="48"/>
      <c r="G15" s="48"/>
      <c r="H15" s="48"/>
      <c r="I15" s="48"/>
      <c r="J15" s="48"/>
      <c r="K15" s="48"/>
    </row>
    <row r="16" spans="1:11" x14ac:dyDescent="0.25">
      <c r="A16" s="41" t="s">
        <v>131</v>
      </c>
      <c r="B16" s="48" t="s">
        <v>261</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45106</v>
      </c>
      <c r="C18" s="49"/>
      <c r="D18" s="49"/>
      <c r="E18" s="49"/>
      <c r="F18" s="49"/>
      <c r="G18" s="49"/>
      <c r="H18" s="49"/>
      <c r="I18" s="49"/>
      <c r="J18" s="49"/>
      <c r="K18" s="49"/>
    </row>
    <row r="19" spans="1:11" x14ac:dyDescent="0.25">
      <c r="A19" s="41" t="s">
        <v>134</v>
      </c>
      <c r="B19" s="49">
        <v>45110</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60</v>
      </c>
      <c r="C26" s="57">
        <v>61</v>
      </c>
      <c r="D26" s="57">
        <v>62</v>
      </c>
      <c r="E26" s="57">
        <v>63</v>
      </c>
      <c r="F26" s="57">
        <v>64</v>
      </c>
      <c r="G26" s="57">
        <v>65</v>
      </c>
      <c r="H26" s="57">
        <v>66</v>
      </c>
      <c r="I26" s="57">
        <v>67</v>
      </c>
      <c r="J26" s="57">
        <v>68</v>
      </c>
      <c r="K26" s="57">
        <v>69</v>
      </c>
    </row>
    <row r="27" spans="1:11" x14ac:dyDescent="0.25">
      <c r="A27" s="44">
        <v>0</v>
      </c>
      <c r="B27" s="47">
        <v>1.1000000000000001E-3</v>
      </c>
      <c r="C27" s="47">
        <v>2.64E-2</v>
      </c>
      <c r="D27" s="47">
        <v>2.7699999999999999E-2</v>
      </c>
      <c r="E27" s="47">
        <v>2.9100000000000001E-2</v>
      </c>
      <c r="F27" s="47">
        <v>3.0599999999999999E-2</v>
      </c>
      <c r="G27" s="47">
        <v>3.2199999999999999E-2</v>
      </c>
      <c r="H27" s="47">
        <v>3.3700000000000001E-2</v>
      </c>
      <c r="I27" s="47">
        <v>3.5200000000000002E-2</v>
      </c>
      <c r="J27" s="47">
        <v>3.6799999999999999E-2</v>
      </c>
      <c r="K27" s="47">
        <v>3.8399999999999997E-2</v>
      </c>
    </row>
    <row r="28" spans="1:11" x14ac:dyDescent="0.25">
      <c r="A28" s="44">
        <v>1</v>
      </c>
      <c r="B28" s="47">
        <v>3.3E-3</v>
      </c>
      <c r="C28" s="47">
        <v>2.6499999999999999E-2</v>
      </c>
      <c r="D28" s="47">
        <v>2.7799999999999998E-2</v>
      </c>
      <c r="E28" s="47">
        <v>2.92E-2</v>
      </c>
      <c r="F28" s="47">
        <v>3.0700000000000002E-2</v>
      </c>
      <c r="G28" s="47">
        <v>3.2300000000000002E-2</v>
      </c>
      <c r="H28" s="47">
        <v>3.39E-2</v>
      </c>
      <c r="I28" s="47">
        <v>3.5299999999999998E-2</v>
      </c>
      <c r="J28" s="47">
        <v>3.6900000000000002E-2</v>
      </c>
      <c r="K28" s="47">
        <v>3.8600000000000002E-2</v>
      </c>
    </row>
    <row r="29" spans="1:11" x14ac:dyDescent="0.25">
      <c r="A29" s="44">
        <v>2</v>
      </c>
      <c r="B29" s="47">
        <v>5.4999999999999997E-3</v>
      </c>
      <c r="C29" s="47">
        <v>2.6599999999999999E-2</v>
      </c>
      <c r="D29" s="47">
        <v>2.7900000000000001E-2</v>
      </c>
      <c r="E29" s="47">
        <v>2.93E-2</v>
      </c>
      <c r="F29" s="47">
        <v>3.0800000000000001E-2</v>
      </c>
      <c r="G29" s="47">
        <v>3.2399999999999998E-2</v>
      </c>
      <c r="H29" s="47">
        <v>3.4000000000000002E-2</v>
      </c>
      <c r="I29" s="47">
        <v>3.5499999999999997E-2</v>
      </c>
      <c r="J29" s="47">
        <v>3.6999999999999998E-2</v>
      </c>
      <c r="K29" s="47">
        <v>3.8899999999999997E-2</v>
      </c>
    </row>
    <row r="30" spans="1:11" x14ac:dyDescent="0.25">
      <c r="A30" s="44">
        <v>3</v>
      </c>
      <c r="B30" s="47">
        <v>7.7000000000000002E-3</v>
      </c>
      <c r="C30" s="47">
        <v>2.6700000000000002E-2</v>
      </c>
      <c r="D30" s="47">
        <v>2.8000000000000001E-2</v>
      </c>
      <c r="E30" s="47">
        <v>2.9399999999999999E-2</v>
      </c>
      <c r="F30" s="47">
        <v>3.1E-2</v>
      </c>
      <c r="G30" s="47">
        <v>3.2599999999999997E-2</v>
      </c>
      <c r="H30" s="47">
        <v>3.4099999999999998E-2</v>
      </c>
      <c r="I30" s="47">
        <v>3.56E-2</v>
      </c>
      <c r="J30" s="47">
        <v>3.7100000000000001E-2</v>
      </c>
      <c r="K30" s="47">
        <v>3.9100000000000003E-2</v>
      </c>
    </row>
    <row r="31" spans="1:11" x14ac:dyDescent="0.25">
      <c r="A31" s="44">
        <v>4</v>
      </c>
      <c r="B31" s="47">
        <v>9.9000000000000008E-3</v>
      </c>
      <c r="C31" s="47">
        <v>2.6800000000000001E-2</v>
      </c>
      <c r="D31" s="47">
        <v>2.81E-2</v>
      </c>
      <c r="E31" s="47">
        <v>2.9600000000000001E-2</v>
      </c>
      <c r="F31" s="47">
        <v>3.1099999999999999E-2</v>
      </c>
      <c r="G31" s="47">
        <v>3.27E-2</v>
      </c>
      <c r="H31" s="47">
        <v>3.4200000000000001E-2</v>
      </c>
      <c r="I31" s="47">
        <v>3.5700000000000003E-2</v>
      </c>
      <c r="J31" s="47">
        <v>3.73E-2</v>
      </c>
      <c r="K31" s="47">
        <v>3.9399999999999998E-2</v>
      </c>
    </row>
    <row r="32" spans="1:11" x14ac:dyDescent="0.25">
      <c r="A32" s="44">
        <v>5</v>
      </c>
      <c r="B32" s="47">
        <v>1.21E-2</v>
      </c>
      <c r="C32" s="47">
        <v>2.69E-2</v>
      </c>
      <c r="D32" s="47">
        <v>2.8199999999999999E-2</v>
      </c>
      <c r="E32" s="47">
        <v>2.9700000000000001E-2</v>
      </c>
      <c r="F32" s="47">
        <v>3.1199999999999999E-2</v>
      </c>
      <c r="G32" s="47">
        <v>3.2800000000000003E-2</v>
      </c>
      <c r="H32" s="47">
        <v>3.4299999999999997E-2</v>
      </c>
      <c r="I32" s="47">
        <v>3.5900000000000001E-2</v>
      </c>
      <c r="J32" s="47">
        <v>3.7400000000000003E-2</v>
      </c>
      <c r="K32" s="47">
        <v>3.9600000000000003E-2</v>
      </c>
    </row>
    <row r="33" spans="1:11" x14ac:dyDescent="0.25">
      <c r="A33" s="44">
        <v>6</v>
      </c>
      <c r="B33" s="47">
        <v>1.4200000000000001E-2</v>
      </c>
      <c r="C33" s="47">
        <v>2.7E-2</v>
      </c>
      <c r="D33" s="47">
        <v>2.8400000000000002E-2</v>
      </c>
      <c r="E33" s="47">
        <v>2.98E-2</v>
      </c>
      <c r="F33" s="47">
        <v>3.1399999999999997E-2</v>
      </c>
      <c r="G33" s="47">
        <v>3.3000000000000002E-2</v>
      </c>
      <c r="H33" s="47">
        <v>3.4500000000000003E-2</v>
      </c>
      <c r="I33" s="47">
        <v>3.5999999999999997E-2</v>
      </c>
      <c r="J33" s="47">
        <v>3.7499999999999999E-2</v>
      </c>
      <c r="K33" s="47">
        <v>3.9800000000000002E-2</v>
      </c>
    </row>
    <row r="34" spans="1:11" x14ac:dyDescent="0.25">
      <c r="A34" s="44">
        <v>7</v>
      </c>
      <c r="B34" s="47">
        <v>1.6400000000000001E-2</v>
      </c>
      <c r="C34" s="47">
        <v>2.7099999999999999E-2</v>
      </c>
      <c r="D34" s="47">
        <v>2.8500000000000001E-2</v>
      </c>
      <c r="E34" s="47">
        <v>2.9899999999999999E-2</v>
      </c>
      <c r="F34" s="47">
        <v>3.15E-2</v>
      </c>
      <c r="G34" s="47">
        <v>3.3099999999999997E-2</v>
      </c>
      <c r="H34" s="47">
        <v>3.4599999999999999E-2</v>
      </c>
      <c r="I34" s="47">
        <v>3.61E-2</v>
      </c>
      <c r="J34" s="47">
        <v>3.7699999999999997E-2</v>
      </c>
      <c r="K34" s="47">
        <v>4.0099999999999997E-2</v>
      </c>
    </row>
    <row r="35" spans="1:11" x14ac:dyDescent="0.25">
      <c r="A35" s="44">
        <v>8</v>
      </c>
      <c r="B35" s="47">
        <v>1.8599999999999998E-2</v>
      </c>
      <c r="C35" s="47">
        <v>2.7199999999999998E-2</v>
      </c>
      <c r="D35" s="47">
        <v>2.86E-2</v>
      </c>
      <c r="E35" s="47">
        <v>3.0099999999999998E-2</v>
      </c>
      <c r="F35" s="47">
        <v>3.1600000000000003E-2</v>
      </c>
      <c r="G35" s="47">
        <v>3.32E-2</v>
      </c>
      <c r="H35" s="47">
        <v>3.4700000000000002E-2</v>
      </c>
      <c r="I35" s="47">
        <v>3.6200000000000003E-2</v>
      </c>
      <c r="J35" s="47">
        <v>3.78E-2</v>
      </c>
      <c r="K35" s="47">
        <v>4.0300000000000002E-2</v>
      </c>
    </row>
    <row r="36" spans="1:11" x14ac:dyDescent="0.25">
      <c r="A36" s="44">
        <v>9</v>
      </c>
      <c r="B36" s="47">
        <v>2.0799999999999999E-2</v>
      </c>
      <c r="C36" s="47">
        <v>2.7300000000000001E-2</v>
      </c>
      <c r="D36" s="47">
        <v>2.87E-2</v>
      </c>
      <c r="E36" s="47">
        <v>3.0200000000000001E-2</v>
      </c>
      <c r="F36" s="47">
        <v>3.1800000000000002E-2</v>
      </c>
      <c r="G36" s="47">
        <v>3.3300000000000003E-2</v>
      </c>
      <c r="H36" s="47">
        <v>3.4799999999999998E-2</v>
      </c>
      <c r="I36" s="47">
        <v>3.6400000000000002E-2</v>
      </c>
      <c r="J36" s="47">
        <v>3.7900000000000003E-2</v>
      </c>
      <c r="K36" s="47">
        <v>4.0599999999999997E-2</v>
      </c>
    </row>
    <row r="37" spans="1:11" x14ac:dyDescent="0.25">
      <c r="A37" s="44">
        <v>10</v>
      </c>
      <c r="B37" s="47">
        <v>2.3E-2</v>
      </c>
      <c r="C37" s="47">
        <v>2.7400000000000001E-2</v>
      </c>
      <c r="D37" s="47">
        <v>2.8799999999999999E-2</v>
      </c>
      <c r="E37" s="47">
        <v>3.0300000000000001E-2</v>
      </c>
      <c r="F37" s="47">
        <v>3.1899999999999998E-2</v>
      </c>
      <c r="G37" s="47">
        <v>3.3500000000000002E-2</v>
      </c>
      <c r="H37" s="47">
        <v>3.5000000000000003E-2</v>
      </c>
      <c r="I37" s="47">
        <v>3.6499999999999998E-2</v>
      </c>
      <c r="J37" s="47">
        <v>3.8100000000000002E-2</v>
      </c>
      <c r="K37" s="47">
        <v>4.0800000000000003E-2</v>
      </c>
    </row>
    <row r="38" spans="1:11" x14ac:dyDescent="0.25">
      <c r="A38" s="44">
        <v>11</v>
      </c>
      <c r="B38" s="47">
        <v>2.52E-2</v>
      </c>
      <c r="C38" s="47">
        <v>2.76E-2</v>
      </c>
      <c r="D38" s="47">
        <v>2.8899999999999999E-2</v>
      </c>
      <c r="E38" s="47">
        <v>3.04E-2</v>
      </c>
      <c r="F38" s="47">
        <v>3.2000000000000001E-2</v>
      </c>
      <c r="G38" s="47">
        <v>3.3599999999999998E-2</v>
      </c>
      <c r="H38" s="47">
        <v>3.5099999999999999E-2</v>
      </c>
      <c r="I38" s="47">
        <v>3.6600000000000001E-2</v>
      </c>
      <c r="J38" s="47">
        <v>3.8199999999999998E-2</v>
      </c>
      <c r="K38" s="47">
        <v>4.1099999999999998E-2</v>
      </c>
    </row>
  </sheetData>
  <sheetProtection algorithmName="SHA-512" hashValue="FYtQVABUiAzu/ydRgpNN7cDG0iYuNyh9L8MFCUJqOLv7uvl+SKglrfxPnDyTkTJLuAqcwg4fo6Z8wYEQ7F4p7Q==" saltValue="1Gz+LYdd3w7yqVYq4vwBzw==" spinCount="100000" sheet="1" objects="1" scenarios="1"/>
  <conditionalFormatting sqref="A6:A21">
    <cfRule type="expression" dxfId="295" priority="1" stopIfTrue="1">
      <formula>MOD(ROW(),2)=0</formula>
    </cfRule>
    <cfRule type="expression" dxfId="294" priority="2" stopIfTrue="1">
      <formula>MOD(ROW(),2)&lt;&gt;0</formula>
    </cfRule>
  </conditionalFormatting>
  <conditionalFormatting sqref="A26:A38">
    <cfRule type="expression" dxfId="293" priority="5" stopIfTrue="1">
      <formula>MOD(ROW(),2)=0</formula>
    </cfRule>
    <cfRule type="expression" dxfId="292" priority="6" stopIfTrue="1">
      <formula>MOD(ROW(),2)&lt;&gt;0</formula>
    </cfRule>
  </conditionalFormatting>
  <conditionalFormatting sqref="B6:K21">
    <cfRule type="expression" dxfId="291" priority="3" stopIfTrue="1">
      <formula>MOD(ROW(),2)=0</formula>
    </cfRule>
    <cfRule type="expression" dxfId="290" priority="4" stopIfTrue="1">
      <formula>MOD(ROW(),2)&lt;&gt;0</formula>
    </cfRule>
  </conditionalFormatting>
  <conditionalFormatting sqref="B26:K38">
    <cfRule type="expression" dxfId="289" priority="7" stopIfTrue="1">
      <formula>MOD(ROW(),2)=0</formula>
    </cfRule>
    <cfRule type="expression" dxfId="288"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7939E-4BA4-427E-9A91-49FD57EF80E2}">
  <sheetPr codeName="Sheet57"/>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LRF - x-405</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2015</v>
      </c>
      <c r="C8" s="48"/>
      <c r="D8" s="48"/>
      <c r="E8" s="48"/>
      <c r="F8" s="48"/>
      <c r="G8" s="48"/>
      <c r="H8" s="48"/>
      <c r="I8" s="48"/>
      <c r="J8" s="48"/>
      <c r="K8" s="48"/>
    </row>
    <row r="9" spans="1:11" x14ac:dyDescent="0.25">
      <c r="A9" s="41" t="s">
        <v>125</v>
      </c>
      <c r="B9" s="48" t="s">
        <v>257</v>
      </c>
      <c r="C9" s="48"/>
      <c r="D9" s="48"/>
      <c r="E9" s="48"/>
      <c r="F9" s="48"/>
      <c r="G9" s="48"/>
      <c r="H9" s="48"/>
      <c r="I9" s="48"/>
      <c r="J9" s="48"/>
      <c r="K9" s="48"/>
    </row>
    <row r="10" spans="1:11" x14ac:dyDescent="0.25">
      <c r="A10" s="41" t="s">
        <v>6</v>
      </c>
      <c r="B10" s="48" t="s">
        <v>262</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263</v>
      </c>
      <c r="C12" s="48"/>
      <c r="D12" s="48"/>
      <c r="E12" s="48"/>
      <c r="F12" s="48"/>
      <c r="G12" s="48"/>
      <c r="H12" s="48"/>
      <c r="I12" s="48"/>
      <c r="J12" s="48"/>
      <c r="K12" s="48"/>
    </row>
    <row r="13" spans="1:11" x14ac:dyDescent="0.25">
      <c r="A13" s="41" t="s">
        <v>381</v>
      </c>
      <c r="B13" s="48">
        <v>0</v>
      </c>
      <c r="C13" s="48"/>
      <c r="D13" s="48"/>
      <c r="E13" s="48"/>
      <c r="F13" s="48"/>
      <c r="G13" s="48"/>
      <c r="H13" s="48"/>
      <c r="I13" s="48"/>
      <c r="J13" s="48"/>
      <c r="K13" s="48"/>
    </row>
    <row r="14" spans="1:11" x14ac:dyDescent="0.25">
      <c r="A14" s="41" t="s">
        <v>129</v>
      </c>
      <c r="B14" s="48">
        <v>405</v>
      </c>
      <c r="C14" s="48"/>
      <c r="D14" s="48"/>
      <c r="E14" s="48"/>
      <c r="F14" s="48"/>
      <c r="G14" s="48"/>
      <c r="H14" s="48"/>
      <c r="I14" s="48"/>
      <c r="J14" s="48"/>
      <c r="K14" s="48"/>
    </row>
    <row r="15" spans="1:11" x14ac:dyDescent="0.25">
      <c r="A15" s="41" t="s">
        <v>382</v>
      </c>
      <c r="B15" s="48" t="s">
        <v>264</v>
      </c>
      <c r="C15" s="48"/>
      <c r="D15" s="48"/>
      <c r="E15" s="48"/>
      <c r="F15" s="48"/>
      <c r="G15" s="48"/>
      <c r="H15" s="48"/>
      <c r="I15" s="48"/>
      <c r="J15" s="48"/>
      <c r="K15" s="48"/>
    </row>
    <row r="16" spans="1:11" x14ac:dyDescent="0.25">
      <c r="A16" s="41" t="s">
        <v>131</v>
      </c>
      <c r="B16" s="48" t="s">
        <v>265</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45106</v>
      </c>
      <c r="C18" s="49"/>
      <c r="D18" s="49"/>
      <c r="E18" s="49"/>
      <c r="F18" s="49"/>
      <c r="G18" s="49"/>
      <c r="H18" s="49"/>
      <c r="I18" s="49"/>
      <c r="J18" s="49"/>
      <c r="K18" s="49"/>
    </row>
    <row r="19" spans="1:11" x14ac:dyDescent="0.25">
      <c r="A19" s="41" t="s">
        <v>134</v>
      </c>
      <c r="B19" s="49">
        <v>45110</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60</v>
      </c>
      <c r="C26" s="57">
        <v>61</v>
      </c>
      <c r="D26" s="57">
        <v>62</v>
      </c>
      <c r="E26" s="57">
        <v>63</v>
      </c>
      <c r="F26" s="57">
        <v>64</v>
      </c>
      <c r="G26" s="57">
        <v>65</v>
      </c>
      <c r="H26" s="57">
        <v>66</v>
      </c>
      <c r="I26" s="57">
        <v>67</v>
      </c>
      <c r="J26" s="57">
        <v>68</v>
      </c>
      <c r="K26" s="57">
        <v>69</v>
      </c>
    </row>
    <row r="27" spans="1:11" x14ac:dyDescent="0.25">
      <c r="A27" s="44">
        <v>0</v>
      </c>
      <c r="B27" s="47">
        <v>1.9E-3</v>
      </c>
      <c r="C27" s="47">
        <v>4.4499999999999998E-2</v>
      </c>
      <c r="D27" s="47">
        <v>4.58E-2</v>
      </c>
      <c r="E27" s="47">
        <v>4.7199999999999999E-2</v>
      </c>
      <c r="F27" s="47">
        <v>4.8800000000000003E-2</v>
      </c>
      <c r="G27" s="47">
        <v>5.04E-2</v>
      </c>
      <c r="H27" s="47">
        <v>5.1999999999999998E-2</v>
      </c>
      <c r="I27" s="47">
        <v>5.3499999999999999E-2</v>
      </c>
      <c r="J27" s="47">
        <v>5.5100000000000003E-2</v>
      </c>
      <c r="K27" s="47">
        <v>5.67E-2</v>
      </c>
    </row>
    <row r="28" spans="1:11" x14ac:dyDescent="0.25">
      <c r="A28" s="44">
        <v>1</v>
      </c>
      <c r="B28" s="47">
        <v>5.5999999999999999E-3</v>
      </c>
      <c r="C28" s="47">
        <v>4.4600000000000001E-2</v>
      </c>
      <c r="D28" s="47">
        <v>4.5900000000000003E-2</v>
      </c>
      <c r="E28" s="47">
        <v>4.7399999999999998E-2</v>
      </c>
      <c r="F28" s="47">
        <v>4.8899999999999999E-2</v>
      </c>
      <c r="G28" s="47">
        <v>5.0500000000000003E-2</v>
      </c>
      <c r="H28" s="47">
        <v>5.21E-2</v>
      </c>
      <c r="I28" s="47">
        <v>5.3600000000000002E-2</v>
      </c>
      <c r="J28" s="47">
        <v>5.5199999999999999E-2</v>
      </c>
      <c r="K28" s="47">
        <v>5.7000000000000002E-2</v>
      </c>
    </row>
    <row r="29" spans="1:11" x14ac:dyDescent="0.25">
      <c r="A29" s="44">
        <v>2</v>
      </c>
      <c r="B29" s="47">
        <v>9.2999999999999992E-3</v>
      </c>
      <c r="C29" s="47">
        <v>4.4699999999999997E-2</v>
      </c>
      <c r="D29" s="47">
        <v>4.5999999999999999E-2</v>
      </c>
      <c r="E29" s="47">
        <v>4.7500000000000001E-2</v>
      </c>
      <c r="F29" s="47">
        <v>4.9000000000000002E-2</v>
      </c>
      <c r="G29" s="47">
        <v>5.0700000000000002E-2</v>
      </c>
      <c r="H29" s="47">
        <v>5.2200000000000003E-2</v>
      </c>
      <c r="I29" s="47">
        <v>5.3699999999999998E-2</v>
      </c>
      <c r="J29" s="47">
        <v>5.5300000000000002E-2</v>
      </c>
      <c r="K29" s="47">
        <v>5.7200000000000001E-2</v>
      </c>
    </row>
    <row r="30" spans="1:11" x14ac:dyDescent="0.25">
      <c r="A30" s="44">
        <v>3</v>
      </c>
      <c r="B30" s="47">
        <v>1.2999999999999999E-2</v>
      </c>
      <c r="C30" s="47">
        <v>4.48E-2</v>
      </c>
      <c r="D30" s="47">
        <v>4.6199999999999998E-2</v>
      </c>
      <c r="E30" s="47">
        <v>4.7600000000000003E-2</v>
      </c>
      <c r="F30" s="47">
        <v>4.9200000000000001E-2</v>
      </c>
      <c r="G30" s="47">
        <v>5.0799999999999998E-2</v>
      </c>
      <c r="H30" s="47">
        <v>5.2400000000000002E-2</v>
      </c>
      <c r="I30" s="47">
        <v>5.3900000000000003E-2</v>
      </c>
      <c r="J30" s="47">
        <v>5.5500000000000001E-2</v>
      </c>
      <c r="K30" s="47">
        <v>5.7500000000000002E-2</v>
      </c>
    </row>
    <row r="31" spans="1:11" x14ac:dyDescent="0.25">
      <c r="A31" s="44">
        <v>4</v>
      </c>
      <c r="B31" s="47">
        <v>1.67E-2</v>
      </c>
      <c r="C31" s="47">
        <v>4.4900000000000002E-2</v>
      </c>
      <c r="D31" s="47">
        <v>4.6300000000000001E-2</v>
      </c>
      <c r="E31" s="47">
        <v>4.7699999999999999E-2</v>
      </c>
      <c r="F31" s="47">
        <v>4.9299999999999997E-2</v>
      </c>
      <c r="G31" s="47">
        <v>5.0900000000000001E-2</v>
      </c>
      <c r="H31" s="47">
        <v>5.2499999999999998E-2</v>
      </c>
      <c r="I31" s="47">
        <v>5.3999999999999999E-2</v>
      </c>
      <c r="J31" s="47">
        <v>5.5599999999999997E-2</v>
      </c>
      <c r="K31" s="47">
        <v>5.7700000000000001E-2</v>
      </c>
    </row>
    <row r="32" spans="1:11" x14ac:dyDescent="0.25">
      <c r="A32" s="44">
        <v>5</v>
      </c>
      <c r="B32" s="47">
        <v>2.0400000000000001E-2</v>
      </c>
      <c r="C32" s="47">
        <v>4.4999999999999998E-2</v>
      </c>
      <c r="D32" s="47">
        <v>4.6399999999999997E-2</v>
      </c>
      <c r="E32" s="47">
        <v>4.7899999999999998E-2</v>
      </c>
      <c r="F32" s="47">
        <v>4.9399999999999999E-2</v>
      </c>
      <c r="G32" s="47">
        <v>5.11E-2</v>
      </c>
      <c r="H32" s="47">
        <v>5.2600000000000001E-2</v>
      </c>
      <c r="I32" s="47">
        <v>5.4100000000000002E-2</v>
      </c>
      <c r="J32" s="47">
        <v>5.57E-2</v>
      </c>
      <c r="K32" s="47">
        <v>5.8000000000000003E-2</v>
      </c>
    </row>
    <row r="33" spans="1:11" x14ac:dyDescent="0.25">
      <c r="A33" s="44">
        <v>6</v>
      </c>
      <c r="B33" s="47">
        <v>2.41E-2</v>
      </c>
      <c r="C33" s="47">
        <v>4.5100000000000001E-2</v>
      </c>
      <c r="D33" s="47">
        <v>4.65E-2</v>
      </c>
      <c r="E33" s="47">
        <v>4.8000000000000001E-2</v>
      </c>
      <c r="F33" s="47">
        <v>4.9599999999999998E-2</v>
      </c>
      <c r="G33" s="47">
        <v>5.1200000000000002E-2</v>
      </c>
      <c r="H33" s="47">
        <v>5.2699999999999997E-2</v>
      </c>
      <c r="I33" s="47">
        <v>5.4300000000000001E-2</v>
      </c>
      <c r="J33" s="47">
        <v>5.5899999999999998E-2</v>
      </c>
      <c r="K33" s="47">
        <v>5.8200000000000002E-2</v>
      </c>
    </row>
    <row r="34" spans="1:11" x14ac:dyDescent="0.25">
      <c r="A34" s="44">
        <v>7</v>
      </c>
      <c r="B34" s="47">
        <v>2.7799999999999998E-2</v>
      </c>
      <c r="C34" s="47">
        <v>4.53E-2</v>
      </c>
      <c r="D34" s="47">
        <v>4.6600000000000003E-2</v>
      </c>
      <c r="E34" s="47">
        <v>4.8099999999999997E-2</v>
      </c>
      <c r="F34" s="47">
        <v>4.9700000000000001E-2</v>
      </c>
      <c r="G34" s="47">
        <v>5.1299999999999998E-2</v>
      </c>
      <c r="H34" s="47">
        <v>5.2900000000000003E-2</v>
      </c>
      <c r="I34" s="47">
        <v>5.4399999999999997E-2</v>
      </c>
      <c r="J34" s="47">
        <v>5.6000000000000001E-2</v>
      </c>
      <c r="K34" s="47">
        <v>5.8400000000000001E-2</v>
      </c>
    </row>
    <row r="35" spans="1:11" x14ac:dyDescent="0.25">
      <c r="A35" s="44">
        <v>8</v>
      </c>
      <c r="B35" s="47">
        <v>3.15E-2</v>
      </c>
      <c r="C35" s="47">
        <v>4.5400000000000003E-2</v>
      </c>
      <c r="D35" s="47">
        <v>4.6800000000000001E-2</v>
      </c>
      <c r="E35" s="47">
        <v>4.82E-2</v>
      </c>
      <c r="F35" s="47">
        <v>4.9799999999999997E-2</v>
      </c>
      <c r="G35" s="47">
        <v>5.1499999999999997E-2</v>
      </c>
      <c r="H35" s="47">
        <v>5.2999999999999999E-2</v>
      </c>
      <c r="I35" s="47">
        <v>5.45E-2</v>
      </c>
      <c r="J35" s="47">
        <v>5.6099999999999997E-2</v>
      </c>
      <c r="K35" s="47">
        <v>5.8700000000000002E-2</v>
      </c>
    </row>
    <row r="36" spans="1:11" x14ac:dyDescent="0.25">
      <c r="A36" s="44">
        <v>9</v>
      </c>
      <c r="B36" s="47">
        <v>3.5200000000000002E-2</v>
      </c>
      <c r="C36" s="47">
        <v>4.5499999999999999E-2</v>
      </c>
      <c r="D36" s="47">
        <v>4.6899999999999997E-2</v>
      </c>
      <c r="E36" s="47">
        <v>4.8399999999999999E-2</v>
      </c>
      <c r="F36" s="47">
        <v>0.05</v>
      </c>
      <c r="G36" s="47">
        <v>5.16E-2</v>
      </c>
      <c r="H36" s="47">
        <v>5.3100000000000001E-2</v>
      </c>
      <c r="I36" s="47">
        <v>5.4699999999999999E-2</v>
      </c>
      <c r="J36" s="47">
        <v>5.6300000000000003E-2</v>
      </c>
      <c r="K36" s="47">
        <v>5.8900000000000001E-2</v>
      </c>
    </row>
    <row r="37" spans="1:11" x14ac:dyDescent="0.25">
      <c r="A37" s="44">
        <v>10</v>
      </c>
      <c r="B37" s="47">
        <v>3.8899999999999997E-2</v>
      </c>
      <c r="C37" s="47">
        <v>4.5600000000000002E-2</v>
      </c>
      <c r="D37" s="47">
        <v>4.7E-2</v>
      </c>
      <c r="E37" s="47">
        <v>4.8500000000000001E-2</v>
      </c>
      <c r="F37" s="47">
        <v>5.0099999999999999E-2</v>
      </c>
      <c r="G37" s="47">
        <v>5.1700000000000003E-2</v>
      </c>
      <c r="H37" s="47">
        <v>5.3199999999999997E-2</v>
      </c>
      <c r="I37" s="47">
        <v>5.4800000000000001E-2</v>
      </c>
      <c r="J37" s="47">
        <v>5.6399999999999999E-2</v>
      </c>
      <c r="K37" s="47">
        <v>5.9200000000000003E-2</v>
      </c>
    </row>
    <row r="38" spans="1:11" x14ac:dyDescent="0.25">
      <c r="A38" s="44">
        <v>11</v>
      </c>
      <c r="B38" s="47">
        <v>4.2599999999999999E-2</v>
      </c>
      <c r="C38" s="47">
        <v>4.5699999999999998E-2</v>
      </c>
      <c r="D38" s="47">
        <v>4.7100000000000003E-2</v>
      </c>
      <c r="E38" s="47">
        <v>4.8599999999999997E-2</v>
      </c>
      <c r="F38" s="47">
        <v>5.0299999999999997E-2</v>
      </c>
      <c r="G38" s="47">
        <v>5.1799999999999999E-2</v>
      </c>
      <c r="H38" s="47">
        <v>5.3400000000000003E-2</v>
      </c>
      <c r="I38" s="47">
        <v>5.4899999999999997E-2</v>
      </c>
      <c r="J38" s="47">
        <v>5.6500000000000002E-2</v>
      </c>
      <c r="K38" s="47">
        <v>5.9400000000000001E-2</v>
      </c>
    </row>
  </sheetData>
  <sheetProtection algorithmName="SHA-512" hashValue="+SWdHesiBtjmVxNjvDjEO1OE9KoETAKQ40xE/8HCvAKbcdwHVDx8DN5UfeTi3ks1Lm/W9sOuzgjLtBLaRKV37g==" saltValue="ueDIelMDsr7+o4pb29LLig==" spinCount="100000" sheet="1" objects="1" scenarios="1"/>
  <conditionalFormatting sqref="A6:A21">
    <cfRule type="expression" dxfId="287" priority="1" stopIfTrue="1">
      <formula>MOD(ROW(),2)=0</formula>
    </cfRule>
    <cfRule type="expression" dxfId="286" priority="2" stopIfTrue="1">
      <formula>MOD(ROW(),2)&lt;&gt;0</formula>
    </cfRule>
  </conditionalFormatting>
  <conditionalFormatting sqref="A26:A38">
    <cfRule type="expression" dxfId="285" priority="5" stopIfTrue="1">
      <formula>MOD(ROW(),2)=0</formula>
    </cfRule>
    <cfRule type="expression" dxfId="284" priority="6" stopIfTrue="1">
      <formula>MOD(ROW(),2)&lt;&gt;0</formula>
    </cfRule>
  </conditionalFormatting>
  <conditionalFormatting sqref="B6:K21">
    <cfRule type="expression" dxfId="283" priority="3" stopIfTrue="1">
      <formula>MOD(ROW(),2)=0</formula>
    </cfRule>
    <cfRule type="expression" dxfId="282" priority="4" stopIfTrue="1">
      <formula>MOD(ROW(),2)&lt;&gt;0</formula>
    </cfRule>
  </conditionalFormatting>
  <conditionalFormatting sqref="B26:K38">
    <cfRule type="expression" dxfId="281" priority="7" stopIfTrue="1">
      <formula>MOD(ROW(),2)=0</formula>
    </cfRule>
    <cfRule type="expression" dxfId="280"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9C23-AFF6-455E-8F3E-23010BE95163}">
  <sheetPr codeName="Sheet58"/>
  <dimension ref="A1:L38"/>
  <sheetViews>
    <sheetView showGridLines="0" workbookViewId="0">
      <selection activeCell="A6" sqref="A6"/>
    </sheetView>
  </sheetViews>
  <sheetFormatPr defaultRowHeight="12.5" x14ac:dyDescent="0.25"/>
  <cols>
    <col min="1" max="1" width="31.54296875" customWidth="1"/>
    <col min="2" max="12" width="22.54296875" customWidth="1"/>
  </cols>
  <sheetData>
    <row r="1" spans="1:12" s="1" customFormat="1" ht="20" x14ac:dyDescent="0.4">
      <c r="A1" s="2" t="s">
        <v>0</v>
      </c>
    </row>
    <row r="2" spans="1:12" s="1" customFormat="1" ht="15.5" x14ac:dyDescent="0.35">
      <c r="A2" s="30" t="s">
        <v>1</v>
      </c>
      <c r="B2" s="3" t="str">
        <f>wb_title</f>
        <v>Fire_E - Consolidated Factor Spreadsheet</v>
      </c>
    </row>
    <row r="3" spans="1:12" s="1" customFormat="1" ht="15.5" x14ac:dyDescent="0.35">
      <c r="A3" s="30" t="s">
        <v>2</v>
      </c>
      <c r="B3" s="3" t="str">
        <f>TABLE_FACTOR_TYPE_1 &amp; " - x-" &amp; TABLE_SERIES_NUMBER_1</f>
        <v>LRF - x-406</v>
      </c>
    </row>
    <row r="6" spans="1:12" x14ac:dyDescent="0.25">
      <c r="A6" s="41" t="s">
        <v>378</v>
      </c>
      <c r="B6" s="48" t="s">
        <v>379</v>
      </c>
      <c r="C6" s="48"/>
      <c r="D6" s="48"/>
      <c r="E6" s="48"/>
      <c r="F6" s="48"/>
      <c r="G6" s="48"/>
      <c r="H6" s="48"/>
      <c r="I6" s="48"/>
      <c r="J6" s="48"/>
      <c r="K6" s="48"/>
      <c r="L6" s="48"/>
    </row>
    <row r="7" spans="1:12" x14ac:dyDescent="0.25">
      <c r="A7" s="41" t="s">
        <v>380</v>
      </c>
      <c r="B7" s="48" t="s">
        <v>31</v>
      </c>
      <c r="C7" s="48"/>
      <c r="D7" s="48"/>
      <c r="E7" s="48"/>
      <c r="F7" s="48"/>
      <c r="G7" s="48"/>
      <c r="H7" s="48"/>
      <c r="I7" s="48"/>
      <c r="J7" s="48"/>
      <c r="K7" s="48"/>
      <c r="L7" s="48"/>
    </row>
    <row r="8" spans="1:12" x14ac:dyDescent="0.25">
      <c r="A8" s="41" t="s">
        <v>124</v>
      </c>
      <c r="B8" s="48">
        <v>2015</v>
      </c>
      <c r="C8" s="48"/>
      <c r="D8" s="48"/>
      <c r="E8" s="48"/>
      <c r="F8" s="48"/>
      <c r="G8" s="48"/>
      <c r="H8" s="48"/>
      <c r="I8" s="48"/>
      <c r="J8" s="48"/>
      <c r="K8" s="48"/>
      <c r="L8" s="48"/>
    </row>
    <row r="9" spans="1:12" x14ac:dyDescent="0.25">
      <c r="A9" s="41" t="s">
        <v>125</v>
      </c>
      <c r="B9" s="48" t="s">
        <v>257</v>
      </c>
      <c r="C9" s="48"/>
      <c r="D9" s="48"/>
      <c r="E9" s="48"/>
      <c r="F9" s="48"/>
      <c r="G9" s="48"/>
      <c r="H9" s="48"/>
      <c r="I9" s="48"/>
      <c r="J9" s="48"/>
      <c r="K9" s="48"/>
      <c r="L9" s="48"/>
    </row>
    <row r="10" spans="1:12" x14ac:dyDescent="0.25">
      <c r="A10" s="41" t="s">
        <v>6</v>
      </c>
      <c r="B10" s="48" t="s">
        <v>266</v>
      </c>
      <c r="C10" s="48"/>
      <c r="D10" s="48"/>
      <c r="E10" s="48"/>
      <c r="F10" s="48"/>
      <c r="G10" s="48"/>
      <c r="H10" s="48"/>
      <c r="I10" s="48"/>
      <c r="J10" s="48"/>
      <c r="K10" s="48"/>
      <c r="L10" s="48"/>
    </row>
    <row r="11" spans="1:12" x14ac:dyDescent="0.25">
      <c r="A11" s="41" t="s">
        <v>126</v>
      </c>
      <c r="B11" s="48" t="s">
        <v>213</v>
      </c>
      <c r="C11" s="48"/>
      <c r="D11" s="48"/>
      <c r="E11" s="48"/>
      <c r="F11" s="48"/>
      <c r="G11" s="48"/>
      <c r="H11" s="48"/>
      <c r="I11" s="48"/>
      <c r="J11" s="48"/>
      <c r="K11" s="48"/>
      <c r="L11" s="48"/>
    </row>
    <row r="12" spans="1:12" ht="25" x14ac:dyDescent="0.25">
      <c r="A12" s="41" t="s">
        <v>127</v>
      </c>
      <c r="B12" s="48" t="s">
        <v>267</v>
      </c>
      <c r="C12" s="48"/>
      <c r="D12" s="48"/>
      <c r="E12" s="48"/>
      <c r="F12" s="48"/>
      <c r="G12" s="48"/>
      <c r="H12" s="48"/>
      <c r="I12" s="48"/>
      <c r="J12" s="48"/>
      <c r="K12" s="48"/>
      <c r="L12" s="48"/>
    </row>
    <row r="13" spans="1:12" x14ac:dyDescent="0.25">
      <c r="A13" s="41" t="s">
        <v>381</v>
      </c>
      <c r="B13" s="48">
        <v>0</v>
      </c>
      <c r="C13" s="48"/>
      <c r="D13" s="48"/>
      <c r="E13" s="48"/>
      <c r="F13" s="48"/>
      <c r="G13" s="48"/>
      <c r="H13" s="48"/>
      <c r="I13" s="48"/>
      <c r="J13" s="48"/>
      <c r="K13" s="48"/>
      <c r="L13" s="48"/>
    </row>
    <row r="14" spans="1:12" x14ac:dyDescent="0.25">
      <c r="A14" s="41" t="s">
        <v>129</v>
      </c>
      <c r="B14" s="48">
        <v>406</v>
      </c>
      <c r="C14" s="48"/>
      <c r="D14" s="48"/>
      <c r="E14" s="48"/>
      <c r="F14" s="48"/>
      <c r="G14" s="48"/>
      <c r="H14" s="48"/>
      <c r="I14" s="48"/>
      <c r="J14" s="48"/>
      <c r="K14" s="48"/>
      <c r="L14" s="48"/>
    </row>
    <row r="15" spans="1:12" x14ac:dyDescent="0.25">
      <c r="A15" s="41" t="s">
        <v>382</v>
      </c>
      <c r="B15" s="48" t="s">
        <v>268</v>
      </c>
      <c r="C15" s="48"/>
      <c r="D15" s="48"/>
      <c r="E15" s="48"/>
      <c r="F15" s="48"/>
      <c r="G15" s="48"/>
      <c r="H15" s="48"/>
      <c r="I15" s="48"/>
      <c r="J15" s="48"/>
      <c r="K15" s="48"/>
      <c r="L15" s="48"/>
    </row>
    <row r="16" spans="1:12" x14ac:dyDescent="0.25">
      <c r="A16" s="41" t="s">
        <v>131</v>
      </c>
      <c r="B16" s="48" t="s">
        <v>269</v>
      </c>
      <c r="C16" s="48"/>
      <c r="D16" s="48"/>
      <c r="E16" s="48"/>
      <c r="F16" s="48"/>
      <c r="G16" s="48"/>
      <c r="H16" s="48"/>
      <c r="I16" s="48"/>
      <c r="J16" s="48"/>
      <c r="K16" s="48"/>
      <c r="L16" s="48"/>
    </row>
    <row r="17" spans="1:12" x14ac:dyDescent="0.25">
      <c r="A17" s="42" t="s">
        <v>383</v>
      </c>
      <c r="B17" s="48"/>
      <c r="C17" s="48"/>
      <c r="D17" s="48"/>
      <c r="E17" s="48"/>
      <c r="F17" s="48"/>
      <c r="G17" s="48"/>
      <c r="H17" s="48"/>
      <c r="I17" s="48"/>
      <c r="J17" s="48"/>
      <c r="K17" s="48"/>
      <c r="L17" s="48"/>
    </row>
    <row r="18" spans="1:12" x14ac:dyDescent="0.25">
      <c r="A18" s="41" t="s">
        <v>133</v>
      </c>
      <c r="B18" s="49">
        <v>45106</v>
      </c>
      <c r="C18" s="49"/>
      <c r="D18" s="49"/>
      <c r="E18" s="49"/>
      <c r="F18" s="49"/>
      <c r="G18" s="49"/>
      <c r="H18" s="49"/>
      <c r="I18" s="49"/>
      <c r="J18" s="49"/>
      <c r="K18" s="49"/>
      <c r="L18" s="49"/>
    </row>
    <row r="19" spans="1:12" x14ac:dyDescent="0.25">
      <c r="A19" s="41" t="s">
        <v>134</v>
      </c>
      <c r="B19" s="49">
        <v>45110</v>
      </c>
      <c r="C19" s="49"/>
      <c r="D19" s="49"/>
      <c r="E19" s="49"/>
      <c r="F19" s="49"/>
      <c r="G19" s="49"/>
      <c r="H19" s="49"/>
      <c r="I19" s="49"/>
      <c r="J19" s="49"/>
      <c r="K19" s="49"/>
      <c r="L19" s="49"/>
    </row>
    <row r="20" spans="1:12" x14ac:dyDescent="0.25">
      <c r="A20" s="41" t="s">
        <v>135</v>
      </c>
      <c r="B20" s="48" t="s">
        <v>144</v>
      </c>
      <c r="C20" s="48"/>
      <c r="D20" s="48"/>
      <c r="E20" s="48"/>
      <c r="F20" s="48"/>
      <c r="G20" s="48"/>
      <c r="H20" s="48"/>
      <c r="I20" s="48"/>
      <c r="J20" s="48"/>
      <c r="K20" s="48"/>
      <c r="L20" s="48"/>
    </row>
    <row r="21" spans="1:12" x14ac:dyDescent="0.25">
      <c r="A21" s="41" t="s">
        <v>384</v>
      </c>
      <c r="B21" s="48" t="s">
        <v>64</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8" customFormat="1" ht="13" x14ac:dyDescent="0.25">
      <c r="A26" s="57" t="s">
        <v>409</v>
      </c>
      <c r="B26" s="57">
        <v>59</v>
      </c>
      <c r="C26" s="57">
        <v>60</v>
      </c>
      <c r="D26" s="57">
        <v>61</v>
      </c>
      <c r="E26" s="57">
        <v>62</v>
      </c>
      <c r="F26" s="57">
        <v>63</v>
      </c>
      <c r="G26" s="57">
        <v>64</v>
      </c>
      <c r="H26" s="57">
        <v>65</v>
      </c>
      <c r="I26" s="57">
        <v>66</v>
      </c>
      <c r="J26" s="57">
        <v>67</v>
      </c>
      <c r="K26" s="57">
        <v>68</v>
      </c>
      <c r="L26" s="57">
        <v>69</v>
      </c>
    </row>
    <row r="27" spans="1:12" x14ac:dyDescent="0.25">
      <c r="A27" s="44">
        <v>0</v>
      </c>
      <c r="B27" s="47">
        <v>0</v>
      </c>
      <c r="C27" s="47">
        <v>0</v>
      </c>
      <c r="D27" s="47">
        <v>0</v>
      </c>
      <c r="E27" s="47">
        <v>0</v>
      </c>
      <c r="F27" s="47">
        <v>0</v>
      </c>
      <c r="G27" s="47">
        <v>0</v>
      </c>
      <c r="H27" s="47">
        <v>0</v>
      </c>
      <c r="I27" s="47">
        <v>0</v>
      </c>
      <c r="J27" s="47">
        <v>0</v>
      </c>
      <c r="K27" s="47">
        <v>0</v>
      </c>
      <c r="L27" s="47">
        <v>0</v>
      </c>
    </row>
    <row r="28" spans="1:12" x14ac:dyDescent="0.25">
      <c r="A28" s="44">
        <v>1</v>
      </c>
      <c r="B28" s="47">
        <v>2E-3</v>
      </c>
      <c r="C28" s="47">
        <v>2E-3</v>
      </c>
      <c r="D28" s="47">
        <v>2E-3</v>
      </c>
      <c r="E28" s="47">
        <v>2E-3</v>
      </c>
      <c r="F28" s="47">
        <v>3.0000000000000001E-3</v>
      </c>
      <c r="G28" s="47">
        <v>3.0000000000000001E-3</v>
      </c>
      <c r="H28" s="47">
        <v>3.0000000000000001E-3</v>
      </c>
      <c r="I28" s="47">
        <v>3.0000000000000001E-3</v>
      </c>
      <c r="J28" s="47">
        <v>3.0000000000000001E-3</v>
      </c>
      <c r="K28" s="47">
        <v>3.0000000000000001E-3</v>
      </c>
      <c r="L28" s="47">
        <v>3.0000000000000001E-3</v>
      </c>
    </row>
    <row r="29" spans="1:12" x14ac:dyDescent="0.25">
      <c r="A29" s="44">
        <v>2</v>
      </c>
      <c r="B29" s="47">
        <v>4.0000000000000001E-3</v>
      </c>
      <c r="C29" s="47">
        <v>4.0000000000000001E-3</v>
      </c>
      <c r="D29" s="47">
        <v>5.0000000000000001E-3</v>
      </c>
      <c r="E29" s="47">
        <v>5.0000000000000001E-3</v>
      </c>
      <c r="F29" s="47">
        <v>5.0000000000000001E-3</v>
      </c>
      <c r="G29" s="47">
        <v>5.0000000000000001E-3</v>
      </c>
      <c r="H29" s="47">
        <v>6.0000000000000001E-3</v>
      </c>
      <c r="I29" s="47">
        <v>6.0000000000000001E-3</v>
      </c>
      <c r="J29" s="47">
        <v>6.0000000000000001E-3</v>
      </c>
      <c r="K29" s="47">
        <v>6.0000000000000001E-3</v>
      </c>
      <c r="L29" s="47">
        <v>7.0000000000000001E-3</v>
      </c>
    </row>
    <row r="30" spans="1:12" x14ac:dyDescent="0.25">
      <c r="A30" s="44">
        <v>3</v>
      </c>
      <c r="B30" s="47">
        <v>7.0000000000000001E-3</v>
      </c>
      <c r="C30" s="47">
        <v>7.0000000000000001E-3</v>
      </c>
      <c r="D30" s="47">
        <v>7.0000000000000001E-3</v>
      </c>
      <c r="E30" s="47">
        <v>7.0000000000000001E-3</v>
      </c>
      <c r="F30" s="47">
        <v>8.0000000000000002E-3</v>
      </c>
      <c r="G30" s="47">
        <v>8.0000000000000002E-3</v>
      </c>
      <c r="H30" s="47">
        <v>8.0000000000000002E-3</v>
      </c>
      <c r="I30" s="47">
        <v>8.9999999999999993E-3</v>
      </c>
      <c r="J30" s="47">
        <v>8.9999999999999993E-3</v>
      </c>
      <c r="K30" s="47">
        <v>0.01</v>
      </c>
      <c r="L30" s="47">
        <v>0.01</v>
      </c>
    </row>
    <row r="31" spans="1:12" x14ac:dyDescent="0.25">
      <c r="A31" s="44">
        <v>4</v>
      </c>
      <c r="B31" s="47">
        <v>8.9999999999999993E-3</v>
      </c>
      <c r="C31" s="47">
        <v>8.9999999999999993E-3</v>
      </c>
      <c r="D31" s="47">
        <v>8.9999999999999993E-3</v>
      </c>
      <c r="E31" s="47">
        <v>0.01</v>
      </c>
      <c r="F31" s="47">
        <v>0.01</v>
      </c>
      <c r="G31" s="47">
        <v>1.0999999999999999E-2</v>
      </c>
      <c r="H31" s="47">
        <v>1.0999999999999999E-2</v>
      </c>
      <c r="I31" s="47">
        <v>1.2E-2</v>
      </c>
      <c r="J31" s="47">
        <v>1.2E-2</v>
      </c>
      <c r="K31" s="47">
        <v>1.2999999999999999E-2</v>
      </c>
      <c r="L31" s="47">
        <v>1.4E-2</v>
      </c>
    </row>
    <row r="32" spans="1:12" x14ac:dyDescent="0.25">
      <c r="A32" s="44">
        <v>5</v>
      </c>
      <c r="B32" s="47">
        <v>1.0999999999999999E-2</v>
      </c>
      <c r="C32" s="47">
        <v>1.0999999999999999E-2</v>
      </c>
      <c r="D32" s="47">
        <v>1.2E-2</v>
      </c>
      <c r="E32" s="47">
        <v>1.2E-2</v>
      </c>
      <c r="F32" s="47">
        <v>1.2999999999999999E-2</v>
      </c>
      <c r="G32" s="47">
        <v>1.2999999999999999E-2</v>
      </c>
      <c r="H32" s="47">
        <v>1.4E-2</v>
      </c>
      <c r="I32" s="47">
        <v>1.4999999999999999E-2</v>
      </c>
      <c r="J32" s="47">
        <v>1.4999999999999999E-2</v>
      </c>
      <c r="K32" s="47">
        <v>1.6E-2</v>
      </c>
      <c r="L32" s="47">
        <v>1.7000000000000001E-2</v>
      </c>
    </row>
    <row r="33" spans="1:12" x14ac:dyDescent="0.25">
      <c r="A33" s="44">
        <v>6</v>
      </c>
      <c r="B33" s="47">
        <v>1.2999999999999999E-2</v>
      </c>
      <c r="C33" s="47">
        <v>1.2999999999999999E-2</v>
      </c>
      <c r="D33" s="47">
        <v>1.4E-2</v>
      </c>
      <c r="E33" s="47">
        <v>1.4999999999999999E-2</v>
      </c>
      <c r="F33" s="47">
        <v>1.4999999999999999E-2</v>
      </c>
      <c r="G33" s="47">
        <v>1.6E-2</v>
      </c>
      <c r="H33" s="47">
        <v>1.7000000000000001E-2</v>
      </c>
      <c r="I33" s="47">
        <v>1.7999999999999999E-2</v>
      </c>
      <c r="J33" s="47">
        <v>1.7999999999999999E-2</v>
      </c>
      <c r="K33" s="47">
        <v>1.9E-2</v>
      </c>
      <c r="L33" s="47">
        <v>2.1000000000000001E-2</v>
      </c>
    </row>
    <row r="34" spans="1:12" x14ac:dyDescent="0.25">
      <c r="A34" s="44">
        <v>7</v>
      </c>
      <c r="B34" s="47">
        <v>1.4999999999999999E-2</v>
      </c>
      <c r="C34" s="47">
        <v>1.4999999999999999E-2</v>
      </c>
      <c r="D34" s="47">
        <v>1.6E-2</v>
      </c>
      <c r="E34" s="47">
        <v>1.7000000000000001E-2</v>
      </c>
      <c r="F34" s="47">
        <v>1.7999999999999999E-2</v>
      </c>
      <c r="G34" s="47">
        <v>1.9E-2</v>
      </c>
      <c r="H34" s="47">
        <v>0.02</v>
      </c>
      <c r="I34" s="47">
        <v>2.1000000000000001E-2</v>
      </c>
      <c r="J34" s="47">
        <v>2.1000000000000001E-2</v>
      </c>
      <c r="K34" s="47">
        <v>2.1999999999999999E-2</v>
      </c>
      <c r="L34" s="47">
        <v>2.4E-2</v>
      </c>
    </row>
    <row r="35" spans="1:12" x14ac:dyDescent="0.25">
      <c r="A35" s="44">
        <v>8</v>
      </c>
      <c r="B35" s="47">
        <v>1.7999999999999999E-2</v>
      </c>
      <c r="C35" s="47">
        <v>1.7999999999999999E-2</v>
      </c>
      <c r="D35" s="47">
        <v>1.7999999999999999E-2</v>
      </c>
      <c r="E35" s="47">
        <v>1.9E-2</v>
      </c>
      <c r="F35" s="47">
        <v>0.02</v>
      </c>
      <c r="G35" s="47">
        <v>2.1000000000000001E-2</v>
      </c>
      <c r="H35" s="47">
        <v>2.1999999999999999E-2</v>
      </c>
      <c r="I35" s="47">
        <v>2.3E-2</v>
      </c>
      <c r="J35" s="47">
        <v>2.4E-2</v>
      </c>
      <c r="K35" s="47">
        <v>2.5999999999999999E-2</v>
      </c>
      <c r="L35" s="47">
        <v>2.7E-2</v>
      </c>
    </row>
    <row r="36" spans="1:12" x14ac:dyDescent="0.25">
      <c r="A36" s="44">
        <v>9</v>
      </c>
      <c r="B36" s="47">
        <v>0.02</v>
      </c>
      <c r="C36" s="47">
        <v>0.02</v>
      </c>
      <c r="D36" s="47">
        <v>2.1000000000000001E-2</v>
      </c>
      <c r="E36" s="47">
        <v>2.1999999999999999E-2</v>
      </c>
      <c r="F36" s="47">
        <v>2.3E-2</v>
      </c>
      <c r="G36" s="47">
        <v>2.4E-2</v>
      </c>
      <c r="H36" s="47">
        <v>2.5000000000000001E-2</v>
      </c>
      <c r="I36" s="47">
        <v>2.5999999999999999E-2</v>
      </c>
      <c r="J36" s="47">
        <v>2.8000000000000001E-2</v>
      </c>
      <c r="K36" s="47">
        <v>2.9000000000000001E-2</v>
      </c>
      <c r="L36" s="47">
        <v>3.1E-2</v>
      </c>
    </row>
    <row r="37" spans="1:12" x14ac:dyDescent="0.25">
      <c r="A37" s="44">
        <v>10</v>
      </c>
      <c r="B37" s="47">
        <v>2.1999999999999999E-2</v>
      </c>
      <c r="C37" s="47">
        <v>2.1999999999999999E-2</v>
      </c>
      <c r="D37" s="47">
        <v>2.3E-2</v>
      </c>
      <c r="E37" s="47">
        <v>2.4E-2</v>
      </c>
      <c r="F37" s="47">
        <v>2.5000000000000001E-2</v>
      </c>
      <c r="G37" s="47">
        <v>2.7E-2</v>
      </c>
      <c r="H37" s="47">
        <v>2.8000000000000001E-2</v>
      </c>
      <c r="I37" s="47">
        <v>2.9000000000000001E-2</v>
      </c>
      <c r="J37" s="47">
        <v>3.1E-2</v>
      </c>
      <c r="K37" s="47">
        <v>3.2000000000000001E-2</v>
      </c>
      <c r="L37" s="47">
        <v>3.4000000000000002E-2</v>
      </c>
    </row>
    <row r="38" spans="1:12" x14ac:dyDescent="0.25">
      <c r="A38" s="44">
        <v>11</v>
      </c>
      <c r="B38" s="47">
        <v>2.4E-2</v>
      </c>
      <c r="C38" s="47">
        <v>2.4E-2</v>
      </c>
      <c r="D38" s="47">
        <v>2.5000000000000001E-2</v>
      </c>
      <c r="E38" s="47">
        <v>2.7E-2</v>
      </c>
      <c r="F38" s="47">
        <v>2.8000000000000001E-2</v>
      </c>
      <c r="G38" s="47">
        <v>2.9000000000000001E-2</v>
      </c>
      <c r="H38" s="47">
        <v>3.1E-2</v>
      </c>
      <c r="I38" s="47">
        <v>3.2000000000000001E-2</v>
      </c>
      <c r="J38" s="47">
        <v>3.4000000000000002E-2</v>
      </c>
      <c r="K38" s="47">
        <v>3.5000000000000003E-2</v>
      </c>
      <c r="L38" s="47">
        <v>3.7999999999999999E-2</v>
      </c>
    </row>
  </sheetData>
  <sheetProtection algorithmName="SHA-512" hashValue="v3wN0e5W28Mw77ixO4DU2VdmrskuRISboelG03DoHKoC1AFU9A1S7zUMz6vp0vnFJvPA7ZjdB8cRjIYFBA3JIw==" saltValue="el3rjCh5ubobAYjveK5PoQ==" spinCount="100000" sheet="1" objects="1" scenarios="1"/>
  <conditionalFormatting sqref="A6:A21">
    <cfRule type="expression" dxfId="279" priority="1" stopIfTrue="1">
      <formula>MOD(ROW(),2)=0</formula>
    </cfRule>
    <cfRule type="expression" dxfId="278" priority="2" stopIfTrue="1">
      <formula>MOD(ROW(),2)&lt;&gt;0</formula>
    </cfRule>
  </conditionalFormatting>
  <conditionalFormatting sqref="A26:A38">
    <cfRule type="expression" dxfId="277" priority="5" stopIfTrue="1">
      <formula>MOD(ROW(),2)=0</formula>
    </cfRule>
    <cfRule type="expression" dxfId="276" priority="6" stopIfTrue="1">
      <formula>MOD(ROW(),2)&lt;&gt;0</formula>
    </cfRule>
  </conditionalFormatting>
  <conditionalFormatting sqref="B6:L21">
    <cfRule type="expression" dxfId="275" priority="3" stopIfTrue="1">
      <formula>MOD(ROW(),2)=0</formula>
    </cfRule>
    <cfRule type="expression" dxfId="274" priority="4" stopIfTrue="1">
      <formula>MOD(ROW(),2)&lt;&gt;0</formula>
    </cfRule>
  </conditionalFormatting>
  <conditionalFormatting sqref="B26:L38">
    <cfRule type="expression" dxfId="273" priority="7" stopIfTrue="1">
      <formula>MOD(ROW(),2)=0</formula>
    </cfRule>
    <cfRule type="expression" dxfId="272"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DF5B-6399-4672-992A-CFE7787E5135}">
  <sheetPr codeName="Sheet59"/>
  <dimension ref="A1:L38"/>
  <sheetViews>
    <sheetView showGridLines="0" workbookViewId="0">
      <selection activeCell="A6" sqref="A6"/>
    </sheetView>
  </sheetViews>
  <sheetFormatPr defaultRowHeight="12.5" x14ac:dyDescent="0.25"/>
  <cols>
    <col min="1" max="1" width="31.54296875" customWidth="1"/>
    <col min="2" max="12" width="22.54296875" customWidth="1"/>
  </cols>
  <sheetData>
    <row r="1" spans="1:12" s="1" customFormat="1" ht="20" x14ac:dyDescent="0.4">
      <c r="A1" s="2" t="s">
        <v>0</v>
      </c>
    </row>
    <row r="2" spans="1:12" s="1" customFormat="1" ht="15.5" x14ac:dyDescent="0.35">
      <c r="A2" s="30" t="s">
        <v>1</v>
      </c>
      <c r="B2" s="3" t="str">
        <f>wb_title</f>
        <v>Fire_E - Consolidated Factor Spreadsheet</v>
      </c>
    </row>
    <row r="3" spans="1:12" s="1" customFormat="1" ht="15.5" x14ac:dyDescent="0.35">
      <c r="A3" s="30" t="s">
        <v>2</v>
      </c>
      <c r="B3" s="3" t="str">
        <f>TABLE_FACTOR_TYPE_1 &amp; " - x-" &amp; TABLE_SERIES_NUMBER_1</f>
        <v>LRF - x-407</v>
      </c>
    </row>
    <row r="6" spans="1:12" x14ac:dyDescent="0.25">
      <c r="A6" s="41" t="s">
        <v>378</v>
      </c>
      <c r="B6" s="48" t="s">
        <v>379</v>
      </c>
      <c r="C6" s="48"/>
      <c r="D6" s="48"/>
      <c r="E6" s="48"/>
      <c r="F6" s="48"/>
      <c r="G6" s="48"/>
      <c r="H6" s="48"/>
      <c r="I6" s="48"/>
      <c r="J6" s="48"/>
      <c r="K6" s="48"/>
      <c r="L6" s="48"/>
    </row>
    <row r="7" spans="1:12" x14ac:dyDescent="0.25">
      <c r="A7" s="41" t="s">
        <v>380</v>
      </c>
      <c r="B7" s="48" t="s">
        <v>31</v>
      </c>
      <c r="C7" s="48"/>
      <c r="D7" s="48"/>
      <c r="E7" s="48"/>
      <c r="F7" s="48"/>
      <c r="G7" s="48"/>
      <c r="H7" s="48"/>
      <c r="I7" s="48"/>
      <c r="J7" s="48"/>
      <c r="K7" s="48"/>
      <c r="L7" s="48"/>
    </row>
    <row r="8" spans="1:12" x14ac:dyDescent="0.25">
      <c r="A8" s="41" t="s">
        <v>124</v>
      </c>
      <c r="B8" s="48">
        <v>2015</v>
      </c>
      <c r="C8" s="48"/>
      <c r="D8" s="48"/>
      <c r="E8" s="48"/>
      <c r="F8" s="48"/>
      <c r="G8" s="48"/>
      <c r="H8" s="48"/>
      <c r="I8" s="48"/>
      <c r="J8" s="48"/>
      <c r="K8" s="48"/>
      <c r="L8" s="48"/>
    </row>
    <row r="9" spans="1:12" x14ac:dyDescent="0.25">
      <c r="A9" s="41" t="s">
        <v>125</v>
      </c>
      <c r="B9" s="48" t="s">
        <v>257</v>
      </c>
      <c r="C9" s="48"/>
      <c r="D9" s="48"/>
      <c r="E9" s="48"/>
      <c r="F9" s="48"/>
      <c r="G9" s="48"/>
      <c r="H9" s="48"/>
      <c r="I9" s="48"/>
      <c r="J9" s="48"/>
      <c r="K9" s="48"/>
      <c r="L9" s="48"/>
    </row>
    <row r="10" spans="1:12" x14ac:dyDescent="0.25">
      <c r="A10" s="41" t="s">
        <v>6</v>
      </c>
      <c r="B10" s="48" t="s">
        <v>270</v>
      </c>
      <c r="C10" s="48"/>
      <c r="D10" s="48"/>
      <c r="E10" s="48"/>
      <c r="F10" s="48"/>
      <c r="G10" s="48"/>
      <c r="H10" s="48"/>
      <c r="I10" s="48"/>
      <c r="J10" s="48"/>
      <c r="K10" s="48"/>
      <c r="L10" s="48"/>
    </row>
    <row r="11" spans="1:12" x14ac:dyDescent="0.25">
      <c r="A11" s="41" t="s">
        <v>126</v>
      </c>
      <c r="B11" s="48" t="s">
        <v>213</v>
      </c>
      <c r="C11" s="48"/>
      <c r="D11" s="48"/>
      <c r="E11" s="48"/>
      <c r="F11" s="48"/>
      <c r="G11" s="48"/>
      <c r="H11" s="48"/>
      <c r="I11" s="48"/>
      <c r="J11" s="48"/>
      <c r="K11" s="48"/>
      <c r="L11" s="48"/>
    </row>
    <row r="12" spans="1:12" ht="25" x14ac:dyDescent="0.25">
      <c r="A12" s="41" t="s">
        <v>127</v>
      </c>
      <c r="B12" s="48" t="s">
        <v>267</v>
      </c>
      <c r="C12" s="48"/>
      <c r="D12" s="48"/>
      <c r="E12" s="48"/>
      <c r="F12" s="48"/>
      <c r="G12" s="48"/>
      <c r="H12" s="48"/>
      <c r="I12" s="48"/>
      <c r="J12" s="48"/>
      <c r="K12" s="48"/>
      <c r="L12" s="48"/>
    </row>
    <row r="13" spans="1:12" x14ac:dyDescent="0.25">
      <c r="A13" s="41" t="s">
        <v>381</v>
      </c>
      <c r="B13" s="48">
        <v>0</v>
      </c>
      <c r="C13" s="48"/>
      <c r="D13" s="48"/>
      <c r="E13" s="48"/>
      <c r="F13" s="48"/>
      <c r="G13" s="48"/>
      <c r="H13" s="48"/>
      <c r="I13" s="48"/>
      <c r="J13" s="48"/>
      <c r="K13" s="48"/>
      <c r="L13" s="48"/>
    </row>
    <row r="14" spans="1:12" x14ac:dyDescent="0.25">
      <c r="A14" s="41" t="s">
        <v>129</v>
      </c>
      <c r="B14" s="48">
        <v>407</v>
      </c>
      <c r="C14" s="48"/>
      <c r="D14" s="48"/>
      <c r="E14" s="48"/>
      <c r="F14" s="48"/>
      <c r="G14" s="48"/>
      <c r="H14" s="48"/>
      <c r="I14" s="48"/>
      <c r="J14" s="48"/>
      <c r="K14" s="48"/>
      <c r="L14" s="48"/>
    </row>
    <row r="15" spans="1:12" x14ac:dyDescent="0.25">
      <c r="A15" s="41" t="s">
        <v>382</v>
      </c>
      <c r="B15" s="48" t="s">
        <v>271</v>
      </c>
      <c r="C15" s="48"/>
      <c r="D15" s="48"/>
      <c r="E15" s="48"/>
      <c r="F15" s="48"/>
      <c r="G15" s="48"/>
      <c r="H15" s="48"/>
      <c r="I15" s="48"/>
      <c r="J15" s="48"/>
      <c r="K15" s="48"/>
      <c r="L15" s="48"/>
    </row>
    <row r="16" spans="1:12" x14ac:dyDescent="0.25">
      <c r="A16" s="41" t="s">
        <v>131</v>
      </c>
      <c r="B16" s="48" t="s">
        <v>272</v>
      </c>
      <c r="C16" s="48"/>
      <c r="D16" s="48"/>
      <c r="E16" s="48"/>
      <c r="F16" s="48"/>
      <c r="G16" s="48"/>
      <c r="H16" s="48"/>
      <c r="I16" s="48"/>
      <c r="J16" s="48"/>
      <c r="K16" s="48"/>
      <c r="L16" s="48"/>
    </row>
    <row r="17" spans="1:12" x14ac:dyDescent="0.25">
      <c r="A17" s="42" t="s">
        <v>383</v>
      </c>
      <c r="B17" s="48"/>
      <c r="C17" s="48"/>
      <c r="D17" s="48"/>
      <c r="E17" s="48"/>
      <c r="F17" s="48"/>
      <c r="G17" s="48"/>
      <c r="H17" s="48"/>
      <c r="I17" s="48"/>
      <c r="J17" s="48"/>
      <c r="K17" s="48"/>
      <c r="L17" s="48"/>
    </row>
    <row r="18" spans="1:12" x14ac:dyDescent="0.25">
      <c r="A18" s="41" t="s">
        <v>133</v>
      </c>
      <c r="B18" s="49">
        <v>45106</v>
      </c>
      <c r="C18" s="49"/>
      <c r="D18" s="49"/>
      <c r="E18" s="49"/>
      <c r="F18" s="49"/>
      <c r="G18" s="49"/>
      <c r="H18" s="49"/>
      <c r="I18" s="49"/>
      <c r="J18" s="49"/>
      <c r="K18" s="49"/>
      <c r="L18" s="49"/>
    </row>
    <row r="19" spans="1:12" x14ac:dyDescent="0.25">
      <c r="A19" s="41" t="s">
        <v>134</v>
      </c>
      <c r="B19" s="49">
        <v>45110</v>
      </c>
      <c r="C19" s="49"/>
      <c r="D19" s="49"/>
      <c r="E19" s="49"/>
      <c r="F19" s="49"/>
      <c r="G19" s="49"/>
      <c r="H19" s="49"/>
      <c r="I19" s="49"/>
      <c r="J19" s="49"/>
      <c r="K19" s="49"/>
      <c r="L19" s="49"/>
    </row>
    <row r="20" spans="1:12" x14ac:dyDescent="0.25">
      <c r="A20" s="41" t="s">
        <v>135</v>
      </c>
      <c r="B20" s="48" t="s">
        <v>144</v>
      </c>
      <c r="C20" s="48"/>
      <c r="D20" s="48"/>
      <c r="E20" s="48"/>
      <c r="F20" s="48"/>
      <c r="G20" s="48"/>
      <c r="H20" s="48"/>
      <c r="I20" s="48"/>
      <c r="J20" s="48"/>
      <c r="K20" s="48"/>
      <c r="L20" s="48"/>
    </row>
    <row r="21" spans="1:12" x14ac:dyDescent="0.25">
      <c r="A21" s="41" t="s">
        <v>384</v>
      </c>
      <c r="B21" s="48" t="s">
        <v>64</v>
      </c>
      <c r="C21" s="48"/>
      <c r="D21" s="48"/>
      <c r="E21" s="48"/>
      <c r="F21" s="48"/>
      <c r="G21" s="48"/>
      <c r="H21" s="48"/>
      <c r="I21" s="48"/>
      <c r="J21" s="48"/>
      <c r="K21" s="48"/>
      <c r="L21" s="48"/>
    </row>
    <row r="23" spans="1:12" x14ac:dyDescent="0.25">
      <c r="A23" s="23" t="str">
        <f>HYPERLINK("#'Factor List'!A1", "Back to Factor List")</f>
        <v>Back to Factor List</v>
      </c>
      <c r="B23" s="23" t="str">
        <f>HYPERLINK("#'Assumptions'!A1", "Assumptions")</f>
        <v>Assumptions</v>
      </c>
    </row>
    <row r="26" spans="1:12" s="58" customFormat="1" ht="13" x14ac:dyDescent="0.25">
      <c r="A26" s="57" t="s">
        <v>409</v>
      </c>
      <c r="B26" s="57">
        <v>59</v>
      </c>
      <c r="C26" s="57">
        <v>60</v>
      </c>
      <c r="D26" s="57">
        <v>61</v>
      </c>
      <c r="E26" s="57">
        <v>62</v>
      </c>
      <c r="F26" s="57">
        <v>63</v>
      </c>
      <c r="G26" s="57">
        <v>64</v>
      </c>
      <c r="H26" s="57">
        <v>65</v>
      </c>
      <c r="I26" s="57">
        <v>66</v>
      </c>
      <c r="J26" s="57">
        <v>67</v>
      </c>
      <c r="K26" s="57">
        <v>68</v>
      </c>
      <c r="L26" s="57">
        <v>69</v>
      </c>
    </row>
    <row r="27" spans="1:12" x14ac:dyDescent="0.25">
      <c r="A27" s="44">
        <v>0</v>
      </c>
      <c r="B27" s="47">
        <v>0</v>
      </c>
      <c r="C27" s="47">
        <v>0</v>
      </c>
      <c r="D27" s="47">
        <v>0</v>
      </c>
      <c r="E27" s="47">
        <v>0</v>
      </c>
      <c r="F27" s="47">
        <v>0</v>
      </c>
      <c r="G27" s="47">
        <v>0</v>
      </c>
      <c r="H27" s="47">
        <v>0</v>
      </c>
      <c r="I27" s="47">
        <v>0</v>
      </c>
      <c r="J27" s="47">
        <v>0</v>
      </c>
      <c r="K27" s="47">
        <v>0</v>
      </c>
      <c r="L27" s="47">
        <v>0</v>
      </c>
    </row>
    <row r="28" spans="1:12" x14ac:dyDescent="0.25">
      <c r="A28" s="44">
        <v>1</v>
      </c>
      <c r="B28" s="47">
        <v>4.0000000000000001E-3</v>
      </c>
      <c r="C28" s="47">
        <v>4.0000000000000001E-3</v>
      </c>
      <c r="D28" s="47">
        <v>4.0000000000000001E-3</v>
      </c>
      <c r="E28" s="47">
        <v>4.0000000000000001E-3</v>
      </c>
      <c r="F28" s="47">
        <v>4.0000000000000001E-3</v>
      </c>
      <c r="G28" s="47">
        <v>4.0000000000000001E-3</v>
      </c>
      <c r="H28" s="47">
        <v>4.0000000000000001E-3</v>
      </c>
      <c r="I28" s="47">
        <v>4.0000000000000001E-3</v>
      </c>
      <c r="J28" s="47">
        <v>5.0000000000000001E-3</v>
      </c>
      <c r="K28" s="47">
        <v>5.0000000000000001E-3</v>
      </c>
      <c r="L28" s="47">
        <v>5.0000000000000001E-3</v>
      </c>
    </row>
    <row r="29" spans="1:12" x14ac:dyDescent="0.25">
      <c r="A29" s="44">
        <v>2</v>
      </c>
      <c r="B29" s="47">
        <v>7.0000000000000001E-3</v>
      </c>
      <c r="C29" s="47">
        <v>7.0000000000000001E-3</v>
      </c>
      <c r="D29" s="47">
        <v>8.0000000000000002E-3</v>
      </c>
      <c r="E29" s="47">
        <v>8.0000000000000002E-3</v>
      </c>
      <c r="F29" s="47">
        <v>8.0000000000000002E-3</v>
      </c>
      <c r="G29" s="47">
        <v>8.0000000000000002E-3</v>
      </c>
      <c r="H29" s="47">
        <v>8.9999999999999993E-3</v>
      </c>
      <c r="I29" s="47">
        <v>8.9999999999999993E-3</v>
      </c>
      <c r="J29" s="47">
        <v>8.9999999999999993E-3</v>
      </c>
      <c r="K29" s="47">
        <v>8.9999999999999993E-3</v>
      </c>
      <c r="L29" s="47">
        <v>0.01</v>
      </c>
    </row>
    <row r="30" spans="1:12" x14ac:dyDescent="0.25">
      <c r="A30" s="44">
        <v>3</v>
      </c>
      <c r="B30" s="47">
        <v>1.0999999999999999E-2</v>
      </c>
      <c r="C30" s="47">
        <v>1.0999999999999999E-2</v>
      </c>
      <c r="D30" s="47">
        <v>1.0999999999999999E-2</v>
      </c>
      <c r="E30" s="47">
        <v>1.2E-2</v>
      </c>
      <c r="F30" s="47">
        <v>1.2E-2</v>
      </c>
      <c r="G30" s="47">
        <v>1.2999999999999999E-2</v>
      </c>
      <c r="H30" s="47">
        <v>1.2999999999999999E-2</v>
      </c>
      <c r="I30" s="47">
        <v>1.2999999999999999E-2</v>
      </c>
      <c r="J30" s="47">
        <v>1.4E-2</v>
      </c>
      <c r="K30" s="47">
        <v>1.4E-2</v>
      </c>
      <c r="L30" s="47">
        <v>1.4999999999999999E-2</v>
      </c>
    </row>
    <row r="31" spans="1:12" x14ac:dyDescent="0.25">
      <c r="A31" s="44">
        <v>4</v>
      </c>
      <c r="B31" s="47">
        <v>1.4999999999999999E-2</v>
      </c>
      <c r="C31" s="47">
        <v>1.4999999999999999E-2</v>
      </c>
      <c r="D31" s="47">
        <v>1.4999999999999999E-2</v>
      </c>
      <c r="E31" s="47">
        <v>1.6E-2</v>
      </c>
      <c r="F31" s="47">
        <v>1.6E-2</v>
      </c>
      <c r="G31" s="47">
        <v>1.7000000000000001E-2</v>
      </c>
      <c r="H31" s="47">
        <v>1.7000000000000001E-2</v>
      </c>
      <c r="I31" s="47">
        <v>1.7999999999999999E-2</v>
      </c>
      <c r="J31" s="47">
        <v>1.7999999999999999E-2</v>
      </c>
      <c r="K31" s="47">
        <v>1.9E-2</v>
      </c>
      <c r="L31" s="47">
        <v>0.02</v>
      </c>
    </row>
    <row r="32" spans="1:12" x14ac:dyDescent="0.25">
      <c r="A32" s="44">
        <v>5</v>
      </c>
      <c r="B32" s="47">
        <v>1.9E-2</v>
      </c>
      <c r="C32" s="47">
        <v>1.9E-2</v>
      </c>
      <c r="D32" s="47">
        <v>1.9E-2</v>
      </c>
      <c r="E32" s="47">
        <v>0.02</v>
      </c>
      <c r="F32" s="47">
        <v>0.02</v>
      </c>
      <c r="G32" s="47">
        <v>2.1000000000000001E-2</v>
      </c>
      <c r="H32" s="47">
        <v>2.1999999999999999E-2</v>
      </c>
      <c r="I32" s="47">
        <v>2.1999999999999999E-2</v>
      </c>
      <c r="J32" s="47">
        <v>2.3E-2</v>
      </c>
      <c r="K32" s="47">
        <v>2.4E-2</v>
      </c>
      <c r="L32" s="47">
        <v>2.5000000000000001E-2</v>
      </c>
    </row>
    <row r="33" spans="1:12" x14ac:dyDescent="0.25">
      <c r="A33" s="44">
        <v>6</v>
      </c>
      <c r="B33" s="47">
        <v>2.1999999999999999E-2</v>
      </c>
      <c r="C33" s="47">
        <v>2.1999999999999999E-2</v>
      </c>
      <c r="D33" s="47">
        <v>2.3E-2</v>
      </c>
      <c r="E33" s="47">
        <v>2.4E-2</v>
      </c>
      <c r="F33" s="47">
        <v>2.4E-2</v>
      </c>
      <c r="G33" s="47">
        <v>2.5000000000000001E-2</v>
      </c>
      <c r="H33" s="47">
        <v>2.5999999999999999E-2</v>
      </c>
      <c r="I33" s="47">
        <v>2.7E-2</v>
      </c>
      <c r="J33" s="47">
        <v>2.7E-2</v>
      </c>
      <c r="K33" s="47">
        <v>2.8000000000000001E-2</v>
      </c>
      <c r="L33" s="47">
        <v>0.03</v>
      </c>
    </row>
    <row r="34" spans="1:12" x14ac:dyDescent="0.25">
      <c r="A34" s="44">
        <v>7</v>
      </c>
      <c r="B34" s="47">
        <v>2.5999999999999999E-2</v>
      </c>
      <c r="C34" s="47">
        <v>2.5999999999999999E-2</v>
      </c>
      <c r="D34" s="47">
        <v>2.7E-2</v>
      </c>
      <c r="E34" s="47">
        <v>2.8000000000000001E-2</v>
      </c>
      <c r="F34" s="47">
        <v>2.8000000000000001E-2</v>
      </c>
      <c r="G34" s="47">
        <v>2.9000000000000001E-2</v>
      </c>
      <c r="H34" s="47">
        <v>0.03</v>
      </c>
      <c r="I34" s="47">
        <v>3.1E-2</v>
      </c>
      <c r="J34" s="47">
        <v>3.2000000000000001E-2</v>
      </c>
      <c r="K34" s="47">
        <v>3.3000000000000002E-2</v>
      </c>
      <c r="L34" s="47">
        <v>3.5000000000000003E-2</v>
      </c>
    </row>
    <row r="35" spans="1:12" x14ac:dyDescent="0.25">
      <c r="A35" s="44">
        <v>8</v>
      </c>
      <c r="B35" s="47">
        <v>0.03</v>
      </c>
      <c r="C35" s="47">
        <v>0.03</v>
      </c>
      <c r="D35" s="47">
        <v>0.03</v>
      </c>
      <c r="E35" s="47">
        <v>3.1E-2</v>
      </c>
      <c r="F35" s="47">
        <v>3.2000000000000001E-2</v>
      </c>
      <c r="G35" s="47">
        <v>3.4000000000000002E-2</v>
      </c>
      <c r="H35" s="47">
        <v>3.5000000000000003E-2</v>
      </c>
      <c r="I35" s="47">
        <v>3.5999999999999997E-2</v>
      </c>
      <c r="J35" s="47">
        <v>3.6999999999999998E-2</v>
      </c>
      <c r="K35" s="47">
        <v>3.7999999999999999E-2</v>
      </c>
      <c r="L35" s="47">
        <v>0.04</v>
      </c>
    </row>
    <row r="36" spans="1:12" x14ac:dyDescent="0.25">
      <c r="A36" s="44">
        <v>9</v>
      </c>
      <c r="B36" s="47">
        <v>3.3000000000000002E-2</v>
      </c>
      <c r="C36" s="47">
        <v>3.3000000000000002E-2</v>
      </c>
      <c r="D36" s="47">
        <v>3.4000000000000002E-2</v>
      </c>
      <c r="E36" s="47">
        <v>3.5000000000000003E-2</v>
      </c>
      <c r="F36" s="47">
        <v>3.6999999999999998E-2</v>
      </c>
      <c r="G36" s="47">
        <v>3.7999999999999999E-2</v>
      </c>
      <c r="H36" s="47">
        <v>3.9E-2</v>
      </c>
      <c r="I36" s="47">
        <v>0.04</v>
      </c>
      <c r="J36" s="47">
        <v>4.1000000000000002E-2</v>
      </c>
      <c r="K36" s="47">
        <v>4.2000000000000003E-2</v>
      </c>
      <c r="L36" s="47">
        <v>4.4999999999999998E-2</v>
      </c>
    </row>
    <row r="37" spans="1:12" x14ac:dyDescent="0.25">
      <c r="A37" s="44">
        <v>10</v>
      </c>
      <c r="B37" s="47">
        <v>3.6999999999999998E-2</v>
      </c>
      <c r="C37" s="47">
        <v>3.6999999999999998E-2</v>
      </c>
      <c r="D37" s="47">
        <v>3.7999999999999999E-2</v>
      </c>
      <c r="E37" s="47">
        <v>3.9E-2</v>
      </c>
      <c r="F37" s="47">
        <v>4.1000000000000002E-2</v>
      </c>
      <c r="G37" s="47">
        <v>4.2000000000000003E-2</v>
      </c>
      <c r="H37" s="47">
        <v>4.2999999999999997E-2</v>
      </c>
      <c r="I37" s="47">
        <v>4.4999999999999998E-2</v>
      </c>
      <c r="J37" s="47">
        <v>4.5999999999999999E-2</v>
      </c>
      <c r="K37" s="47">
        <v>4.7E-2</v>
      </c>
      <c r="L37" s="47">
        <v>0.05</v>
      </c>
    </row>
    <row r="38" spans="1:12" x14ac:dyDescent="0.25">
      <c r="A38" s="44">
        <v>11</v>
      </c>
      <c r="B38" s="47">
        <v>4.1000000000000002E-2</v>
      </c>
      <c r="C38" s="47">
        <v>4.1000000000000002E-2</v>
      </c>
      <c r="D38" s="47">
        <v>4.2000000000000003E-2</v>
      </c>
      <c r="E38" s="47">
        <v>4.2999999999999997E-2</v>
      </c>
      <c r="F38" s="47">
        <v>4.4999999999999998E-2</v>
      </c>
      <c r="G38" s="47">
        <v>4.5999999999999999E-2</v>
      </c>
      <c r="H38" s="47">
        <v>4.8000000000000001E-2</v>
      </c>
      <c r="I38" s="47">
        <v>4.9000000000000002E-2</v>
      </c>
      <c r="J38" s="47">
        <v>0.05</v>
      </c>
      <c r="K38" s="47">
        <v>5.1999999999999998E-2</v>
      </c>
      <c r="L38" s="47">
        <v>5.5E-2</v>
      </c>
    </row>
  </sheetData>
  <sheetProtection algorithmName="SHA-512" hashValue="kFDixWlx4BECp1zRbo6iBSXp1F5e2NC/hhU+2msNBi9j3uuobHw2ccePTwrpEbBQxQYMWVaSNVX1LQ/WK2+V3A==" saltValue="gLq+cqBPhcBi9b/67QSJLA==" spinCount="100000" sheet="1" objects="1" scenarios="1"/>
  <conditionalFormatting sqref="A6:A21">
    <cfRule type="expression" dxfId="271" priority="1" stopIfTrue="1">
      <formula>MOD(ROW(),2)=0</formula>
    </cfRule>
    <cfRule type="expression" dxfId="270" priority="2" stopIfTrue="1">
      <formula>MOD(ROW(),2)&lt;&gt;0</formula>
    </cfRule>
  </conditionalFormatting>
  <conditionalFormatting sqref="A26:A38">
    <cfRule type="expression" dxfId="269" priority="5" stopIfTrue="1">
      <formula>MOD(ROW(),2)=0</formula>
    </cfRule>
    <cfRule type="expression" dxfId="268" priority="6" stopIfTrue="1">
      <formula>MOD(ROW(),2)&lt;&gt;0</formula>
    </cfRule>
  </conditionalFormatting>
  <conditionalFormatting sqref="B6:L21">
    <cfRule type="expression" dxfId="267" priority="3" stopIfTrue="1">
      <formula>MOD(ROW(),2)=0</formula>
    </cfRule>
    <cfRule type="expression" dxfId="266" priority="4" stopIfTrue="1">
      <formula>MOD(ROW(),2)&lt;&gt;0</formula>
    </cfRule>
  </conditionalFormatting>
  <conditionalFormatting sqref="B26:L38">
    <cfRule type="expression" dxfId="265" priority="7" stopIfTrue="1">
      <formula>MOD(ROW(),2)=0</formula>
    </cfRule>
    <cfRule type="expression" dxfId="264"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7408-25E4-40CC-8186-6D7E949DD2E3}">
  <sheetPr codeName="Sheet60"/>
  <dimension ref="A1:C41"/>
  <sheetViews>
    <sheetView showGridLines="0" workbookViewId="0">
      <selection activeCell="A6" sqref="A6"/>
    </sheetView>
  </sheetViews>
  <sheetFormatPr defaultRowHeight="12.5" x14ac:dyDescent="0.25"/>
  <cols>
    <col min="1" max="1" width="31.54296875" customWidth="1"/>
    <col min="2" max="2" width="22.54296875" customWidth="1"/>
    <col min="3" max="3" width="28.4531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Triv Comm - x-501</v>
      </c>
    </row>
    <row r="6" spans="1:3" x14ac:dyDescent="0.25">
      <c r="A6" s="41" t="s">
        <v>378</v>
      </c>
      <c r="B6" s="48" t="s">
        <v>379</v>
      </c>
      <c r="C6" s="48"/>
    </row>
    <row r="7" spans="1:3" x14ac:dyDescent="0.25">
      <c r="A7" s="41" t="s">
        <v>380</v>
      </c>
      <c r="B7" s="48" t="s">
        <v>31</v>
      </c>
      <c r="C7" s="48"/>
    </row>
    <row r="8" spans="1:3" x14ac:dyDescent="0.25">
      <c r="A8" s="41" t="s">
        <v>124</v>
      </c>
      <c r="B8" s="48" t="s">
        <v>273</v>
      </c>
      <c r="C8" s="48"/>
    </row>
    <row r="9" spans="1:3" x14ac:dyDescent="0.25">
      <c r="A9" s="41" t="s">
        <v>125</v>
      </c>
      <c r="B9" s="48" t="s">
        <v>274</v>
      </c>
      <c r="C9" s="48"/>
    </row>
    <row r="10" spans="1:3" x14ac:dyDescent="0.25">
      <c r="A10" s="41" t="s">
        <v>6</v>
      </c>
      <c r="B10" s="48" t="s">
        <v>275</v>
      </c>
      <c r="C10" s="48"/>
    </row>
    <row r="11" spans="1:3" x14ac:dyDescent="0.25">
      <c r="A11" s="41" t="s">
        <v>126</v>
      </c>
      <c r="B11" s="48" t="s">
        <v>213</v>
      </c>
      <c r="C11" s="48"/>
    </row>
    <row r="12" spans="1:3" x14ac:dyDescent="0.25">
      <c r="A12" s="41" t="s">
        <v>127</v>
      </c>
      <c r="B12" s="48" t="s">
        <v>276</v>
      </c>
      <c r="C12" s="48"/>
    </row>
    <row r="13" spans="1:3" x14ac:dyDescent="0.25">
      <c r="A13" s="41" t="s">
        <v>381</v>
      </c>
      <c r="B13" s="48">
        <v>1</v>
      </c>
      <c r="C13" s="48"/>
    </row>
    <row r="14" spans="1:3" x14ac:dyDescent="0.25">
      <c r="A14" s="41" t="s">
        <v>129</v>
      </c>
      <c r="B14" s="48">
        <v>501</v>
      </c>
      <c r="C14" s="48"/>
    </row>
    <row r="15" spans="1:3" x14ac:dyDescent="0.25">
      <c r="A15" s="41" t="s">
        <v>382</v>
      </c>
      <c r="B15" s="48" t="s">
        <v>277</v>
      </c>
      <c r="C15" s="48"/>
    </row>
    <row r="16" spans="1:3" x14ac:dyDescent="0.25">
      <c r="A16" s="41" t="s">
        <v>131</v>
      </c>
      <c r="B16" s="48" t="s">
        <v>278</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39" x14ac:dyDescent="0.25">
      <c r="A26" s="57" t="s">
        <v>385</v>
      </c>
      <c r="B26" s="57" t="s">
        <v>414</v>
      </c>
      <c r="C26" s="57" t="s">
        <v>415</v>
      </c>
    </row>
    <row r="27" spans="1:3" x14ac:dyDescent="0.25">
      <c r="A27" s="44">
        <v>60</v>
      </c>
      <c r="B27" s="46">
        <v>20.321000000000002</v>
      </c>
      <c r="C27" s="46">
        <v>3.8380000000000001</v>
      </c>
    </row>
    <row r="28" spans="1:3" x14ac:dyDescent="0.25">
      <c r="A28" s="44">
        <v>61</v>
      </c>
      <c r="B28" s="46">
        <v>19.702999999999999</v>
      </c>
      <c r="C28" s="46">
        <v>3.8559999999999999</v>
      </c>
    </row>
    <row r="29" spans="1:3" x14ac:dyDescent="0.25">
      <c r="A29" s="44">
        <v>62</v>
      </c>
      <c r="B29" s="46">
        <v>19.081</v>
      </c>
      <c r="C29" s="46">
        <v>3.87</v>
      </c>
    </row>
    <row r="30" spans="1:3" x14ac:dyDescent="0.25">
      <c r="A30" s="44">
        <v>63</v>
      </c>
      <c r="B30" s="46">
        <v>18.456</v>
      </c>
      <c r="C30" s="46">
        <v>3.8820000000000001</v>
      </c>
    </row>
    <row r="31" spans="1:3" x14ac:dyDescent="0.25">
      <c r="A31" s="44">
        <v>64</v>
      </c>
      <c r="B31" s="46">
        <v>17.829000000000001</v>
      </c>
      <c r="C31" s="46">
        <v>3.8889999999999998</v>
      </c>
    </row>
    <row r="32" spans="1:3" x14ac:dyDescent="0.25">
      <c r="A32" s="44">
        <v>65</v>
      </c>
      <c r="B32" s="46">
        <v>17.2</v>
      </c>
      <c r="C32" s="46">
        <v>3.8919999999999999</v>
      </c>
    </row>
    <row r="33" spans="1:3" x14ac:dyDescent="0.25">
      <c r="A33" s="44">
        <v>66</v>
      </c>
      <c r="B33" s="46">
        <v>16.568999999999999</v>
      </c>
      <c r="C33" s="46">
        <v>3.8919999999999999</v>
      </c>
    </row>
    <row r="34" spans="1:3" x14ac:dyDescent="0.25">
      <c r="A34" s="44">
        <v>67</v>
      </c>
      <c r="B34" s="46">
        <v>15.938000000000001</v>
      </c>
      <c r="C34" s="46">
        <v>3.8860000000000001</v>
      </c>
    </row>
    <row r="35" spans="1:3" x14ac:dyDescent="0.25">
      <c r="A35" s="44">
        <v>68</v>
      </c>
      <c r="B35" s="46">
        <v>15.305999999999999</v>
      </c>
      <c r="C35" s="46">
        <v>3.8769999999999998</v>
      </c>
    </row>
    <row r="36" spans="1:3" x14ac:dyDescent="0.25">
      <c r="A36" s="44">
        <v>69</v>
      </c>
      <c r="B36" s="46">
        <v>14.675000000000001</v>
      </c>
      <c r="C36" s="46">
        <v>3.8620000000000001</v>
      </c>
    </row>
    <row r="37" spans="1:3" x14ac:dyDescent="0.25">
      <c r="A37" s="44">
        <v>70</v>
      </c>
      <c r="B37" s="46">
        <v>14.044</v>
      </c>
      <c r="C37" s="46">
        <v>3.843</v>
      </c>
    </row>
    <row r="38" spans="1:3" x14ac:dyDescent="0.25">
      <c r="A38" s="44">
        <v>71</v>
      </c>
      <c r="B38" s="46">
        <v>13.416</v>
      </c>
      <c r="C38" s="46">
        <v>3.819</v>
      </c>
    </row>
    <row r="39" spans="1:3" x14ac:dyDescent="0.25">
      <c r="A39" s="44">
        <v>72</v>
      </c>
      <c r="B39" s="46">
        <v>12.792</v>
      </c>
      <c r="C39" s="46">
        <v>3.7890000000000001</v>
      </c>
    </row>
    <row r="40" spans="1:3" x14ac:dyDescent="0.25">
      <c r="A40" s="44">
        <v>73</v>
      </c>
      <c r="B40" s="46">
        <v>12.173</v>
      </c>
      <c r="C40" s="46">
        <v>3.7519999999999998</v>
      </c>
    </row>
    <row r="41" spans="1:3" x14ac:dyDescent="0.25">
      <c r="A41" s="44">
        <v>74</v>
      </c>
      <c r="B41" s="46">
        <v>11.56</v>
      </c>
      <c r="C41" s="46">
        <v>3.6120000000000001</v>
      </c>
    </row>
  </sheetData>
  <sheetProtection algorithmName="SHA-512" hashValue="u/YmuHlxlu6Rj6DPbneUm4VW9cXT2ZWA/WnxnSQN3NKcKWVdRalukznpsKGY42nH6mCQ8JCnSUTpNIFGchaAMA==" saltValue="TvMnaQy+/au9by5NjV9nyA==" spinCount="100000" sheet="1" objects="1" scenarios="1"/>
  <conditionalFormatting sqref="A6:A21">
    <cfRule type="expression" dxfId="263" priority="1" stopIfTrue="1">
      <formula>MOD(ROW(),2)=0</formula>
    </cfRule>
    <cfRule type="expression" dxfId="262" priority="2" stopIfTrue="1">
      <formula>MOD(ROW(),2)&lt;&gt;0</formula>
    </cfRule>
  </conditionalFormatting>
  <conditionalFormatting sqref="A26:A41">
    <cfRule type="expression" dxfId="261" priority="5" stopIfTrue="1">
      <formula>MOD(ROW(),2)=0</formula>
    </cfRule>
    <cfRule type="expression" dxfId="260" priority="6" stopIfTrue="1">
      <formula>MOD(ROW(),2)&lt;&gt;0</formula>
    </cfRule>
  </conditionalFormatting>
  <conditionalFormatting sqref="B6:C21">
    <cfRule type="expression" dxfId="259" priority="3" stopIfTrue="1">
      <formula>MOD(ROW(),2)=0</formula>
    </cfRule>
    <cfRule type="expression" dxfId="258" priority="4" stopIfTrue="1">
      <formula>MOD(ROW(),2)&lt;&gt;0</formula>
    </cfRule>
  </conditionalFormatting>
  <conditionalFormatting sqref="B26:C41">
    <cfRule type="expression" dxfId="257" priority="7" stopIfTrue="1">
      <formula>MOD(ROW(),2)=0</formula>
    </cfRule>
    <cfRule type="expression" dxfId="256"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8F38-48E4-46BD-9885-C6836C33CC20}">
  <sheetPr codeName="Sheet61"/>
  <dimension ref="A1:B101"/>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Triv Comm - x-502</v>
      </c>
    </row>
    <row r="6" spans="1:2" x14ac:dyDescent="0.25">
      <c r="A6" s="41" t="s">
        <v>378</v>
      </c>
      <c r="B6" s="48" t="s">
        <v>379</v>
      </c>
    </row>
    <row r="7" spans="1:2" x14ac:dyDescent="0.25">
      <c r="A7" s="41" t="s">
        <v>380</v>
      </c>
      <c r="B7" s="48" t="s">
        <v>31</v>
      </c>
    </row>
    <row r="8" spans="1:2" x14ac:dyDescent="0.25">
      <c r="A8" s="41" t="s">
        <v>124</v>
      </c>
      <c r="B8" s="48" t="s">
        <v>273</v>
      </c>
    </row>
    <row r="9" spans="1:2" x14ac:dyDescent="0.25">
      <c r="A9" s="41" t="s">
        <v>125</v>
      </c>
      <c r="B9" s="48" t="s">
        <v>274</v>
      </c>
    </row>
    <row r="10" spans="1:2" ht="50" x14ac:dyDescent="0.25">
      <c r="A10" s="41" t="s">
        <v>6</v>
      </c>
      <c r="B10" s="48" t="s">
        <v>279</v>
      </c>
    </row>
    <row r="11" spans="1:2" x14ac:dyDescent="0.25">
      <c r="A11" s="41" t="s">
        <v>126</v>
      </c>
      <c r="B11" s="48" t="s">
        <v>213</v>
      </c>
    </row>
    <row r="12" spans="1:2" x14ac:dyDescent="0.25">
      <c r="A12" s="41" t="s">
        <v>127</v>
      </c>
      <c r="B12" s="48" t="s">
        <v>276</v>
      </c>
    </row>
    <row r="13" spans="1:2" x14ac:dyDescent="0.25">
      <c r="A13" s="41" t="s">
        <v>381</v>
      </c>
      <c r="B13" s="48">
        <v>1</v>
      </c>
    </row>
    <row r="14" spans="1:2" x14ac:dyDescent="0.25">
      <c r="A14" s="41" t="s">
        <v>129</v>
      </c>
      <c r="B14" s="48">
        <v>502</v>
      </c>
    </row>
    <row r="15" spans="1:2" x14ac:dyDescent="0.25">
      <c r="A15" s="41" t="s">
        <v>382</v>
      </c>
      <c r="B15" s="48" t="s">
        <v>280</v>
      </c>
    </row>
    <row r="16" spans="1:2" x14ac:dyDescent="0.25">
      <c r="A16" s="41" t="s">
        <v>131</v>
      </c>
      <c r="B16" s="48" t="s">
        <v>281</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c r="A26" s="57" t="s">
        <v>385</v>
      </c>
      <c r="B26" s="57" t="s">
        <v>416</v>
      </c>
    </row>
    <row r="27" spans="1:2" x14ac:dyDescent="0.25">
      <c r="A27" s="44">
        <v>25</v>
      </c>
      <c r="B27" s="46">
        <v>38.481999999999999</v>
      </c>
    </row>
    <row r="28" spans="1:2" x14ac:dyDescent="0.25">
      <c r="A28" s="44">
        <v>26</v>
      </c>
      <c r="B28" s="46">
        <v>38.1</v>
      </c>
    </row>
    <row r="29" spans="1:2" x14ac:dyDescent="0.25">
      <c r="A29" s="44">
        <v>27</v>
      </c>
      <c r="B29" s="46">
        <v>37.710999999999999</v>
      </c>
    </row>
    <row r="30" spans="1:2" x14ac:dyDescent="0.25">
      <c r="A30" s="44">
        <v>28</v>
      </c>
      <c r="B30" s="46">
        <v>37.314999999999998</v>
      </c>
    </row>
    <row r="31" spans="1:2" x14ac:dyDescent="0.25">
      <c r="A31" s="44">
        <v>29</v>
      </c>
      <c r="B31" s="46">
        <v>36.912999999999997</v>
      </c>
    </row>
    <row r="32" spans="1:2" x14ac:dyDescent="0.25">
      <c r="A32" s="44">
        <v>30</v>
      </c>
      <c r="B32" s="46">
        <v>36.505000000000003</v>
      </c>
    </row>
    <row r="33" spans="1:2" x14ac:dyDescent="0.25">
      <c r="A33" s="44">
        <v>31</v>
      </c>
      <c r="B33" s="46">
        <v>36.090000000000003</v>
      </c>
    </row>
    <row r="34" spans="1:2" x14ac:dyDescent="0.25">
      <c r="A34" s="44">
        <v>32</v>
      </c>
      <c r="B34" s="46">
        <v>35.667999999999999</v>
      </c>
    </row>
    <row r="35" spans="1:2" x14ac:dyDescent="0.25">
      <c r="A35" s="44">
        <v>33</v>
      </c>
      <c r="B35" s="46">
        <v>35.24</v>
      </c>
    </row>
    <row r="36" spans="1:2" x14ac:dyDescent="0.25">
      <c r="A36" s="44">
        <v>34</v>
      </c>
      <c r="B36" s="46">
        <v>34.805</v>
      </c>
    </row>
    <row r="37" spans="1:2" x14ac:dyDescent="0.25">
      <c r="A37" s="44">
        <v>35</v>
      </c>
      <c r="B37" s="46">
        <v>34.363999999999997</v>
      </c>
    </row>
    <row r="38" spans="1:2" x14ac:dyDescent="0.25">
      <c r="A38" s="44">
        <v>36</v>
      </c>
      <c r="B38" s="46">
        <v>33.917000000000002</v>
      </c>
    </row>
    <row r="39" spans="1:2" x14ac:dyDescent="0.25">
      <c r="A39" s="44">
        <v>37</v>
      </c>
      <c r="B39" s="46">
        <v>33.463000000000001</v>
      </c>
    </row>
    <row r="40" spans="1:2" x14ac:dyDescent="0.25">
      <c r="A40" s="44">
        <v>38</v>
      </c>
      <c r="B40" s="46">
        <v>33.003</v>
      </c>
    </row>
    <row r="41" spans="1:2" x14ac:dyDescent="0.25">
      <c r="A41" s="44">
        <v>39</v>
      </c>
      <c r="B41" s="46">
        <v>32.536999999999999</v>
      </c>
    </row>
    <row r="42" spans="1:2" x14ac:dyDescent="0.25">
      <c r="A42" s="44">
        <v>40</v>
      </c>
      <c r="B42" s="46">
        <v>32.064</v>
      </c>
    </row>
    <row r="43" spans="1:2" x14ac:dyDescent="0.25">
      <c r="A43" s="44">
        <v>41</v>
      </c>
      <c r="B43" s="46">
        <v>31.585000000000001</v>
      </c>
    </row>
    <row r="44" spans="1:2" x14ac:dyDescent="0.25">
      <c r="A44" s="44">
        <v>42</v>
      </c>
      <c r="B44" s="46">
        <v>31.1</v>
      </c>
    </row>
    <row r="45" spans="1:2" x14ac:dyDescent="0.25">
      <c r="A45" s="44">
        <v>43</v>
      </c>
      <c r="B45" s="46">
        <v>30.609000000000002</v>
      </c>
    </row>
    <row r="46" spans="1:2" x14ac:dyDescent="0.25">
      <c r="A46" s="44">
        <v>44</v>
      </c>
      <c r="B46" s="46">
        <v>30.113</v>
      </c>
    </row>
    <row r="47" spans="1:2" x14ac:dyDescent="0.25">
      <c r="A47" s="44">
        <v>45</v>
      </c>
      <c r="B47" s="46">
        <v>29.611999999999998</v>
      </c>
    </row>
    <row r="48" spans="1:2" x14ac:dyDescent="0.25">
      <c r="A48" s="44">
        <v>46</v>
      </c>
      <c r="B48" s="46">
        <v>29.106999999999999</v>
      </c>
    </row>
    <row r="49" spans="1:2" x14ac:dyDescent="0.25">
      <c r="A49" s="44">
        <v>47</v>
      </c>
      <c r="B49" s="46">
        <v>28.597000000000001</v>
      </c>
    </row>
    <row r="50" spans="1:2" x14ac:dyDescent="0.25">
      <c r="A50" s="44">
        <v>48</v>
      </c>
      <c r="B50" s="46">
        <v>28.082000000000001</v>
      </c>
    </row>
    <row r="51" spans="1:2" x14ac:dyDescent="0.25">
      <c r="A51" s="44">
        <v>49</v>
      </c>
      <c r="B51" s="46">
        <v>27.561</v>
      </c>
    </row>
    <row r="52" spans="1:2" x14ac:dyDescent="0.25">
      <c r="A52" s="44">
        <v>50</v>
      </c>
      <c r="B52" s="46">
        <v>27.035</v>
      </c>
    </row>
    <row r="53" spans="1:2" x14ac:dyDescent="0.25">
      <c r="A53" s="44">
        <v>51</v>
      </c>
      <c r="B53" s="46">
        <v>26.501999999999999</v>
      </c>
    </row>
    <row r="54" spans="1:2" x14ac:dyDescent="0.25">
      <c r="A54" s="44">
        <v>52</v>
      </c>
      <c r="B54" s="46">
        <v>25.963999999999999</v>
      </c>
    </row>
    <row r="55" spans="1:2" x14ac:dyDescent="0.25">
      <c r="A55" s="44">
        <v>53</v>
      </c>
      <c r="B55" s="46">
        <v>25.419</v>
      </c>
    </row>
    <row r="56" spans="1:2" x14ac:dyDescent="0.25">
      <c r="A56" s="44">
        <v>54</v>
      </c>
      <c r="B56" s="46">
        <v>24.869</v>
      </c>
    </row>
    <row r="57" spans="1:2" x14ac:dyDescent="0.25">
      <c r="A57" s="44">
        <v>55</v>
      </c>
      <c r="B57" s="46">
        <v>24.312000000000001</v>
      </c>
    </row>
    <row r="58" spans="1:2" x14ac:dyDescent="0.25">
      <c r="A58" s="44">
        <v>56</v>
      </c>
      <c r="B58" s="46">
        <v>23.748999999999999</v>
      </c>
    </row>
    <row r="59" spans="1:2" x14ac:dyDescent="0.25">
      <c r="A59" s="44">
        <v>57</v>
      </c>
      <c r="B59" s="46">
        <v>23.181000000000001</v>
      </c>
    </row>
    <row r="60" spans="1:2" x14ac:dyDescent="0.25">
      <c r="A60" s="44">
        <v>58</v>
      </c>
      <c r="B60" s="46">
        <v>22.606000000000002</v>
      </c>
    </row>
    <row r="61" spans="1:2" x14ac:dyDescent="0.25">
      <c r="A61" s="44">
        <v>59</v>
      </c>
      <c r="B61" s="46">
        <v>22.027000000000001</v>
      </c>
    </row>
    <row r="62" spans="1:2" x14ac:dyDescent="0.25">
      <c r="A62" s="44">
        <v>60</v>
      </c>
      <c r="B62" s="46">
        <v>21.440999999999999</v>
      </c>
    </row>
    <row r="63" spans="1:2" x14ac:dyDescent="0.25">
      <c r="A63" s="44">
        <v>61</v>
      </c>
      <c r="B63" s="46">
        <v>20.85</v>
      </c>
    </row>
    <row r="64" spans="1:2" x14ac:dyDescent="0.25">
      <c r="A64" s="44">
        <v>62</v>
      </c>
      <c r="B64" s="46">
        <v>20.254000000000001</v>
      </c>
    </row>
    <row r="65" spans="1:2" x14ac:dyDescent="0.25">
      <c r="A65" s="44">
        <v>63</v>
      </c>
      <c r="B65" s="46">
        <v>19.654</v>
      </c>
    </row>
    <row r="66" spans="1:2" x14ac:dyDescent="0.25">
      <c r="A66" s="44">
        <v>64</v>
      </c>
      <c r="B66" s="46">
        <v>19.048999999999999</v>
      </c>
    </row>
    <row r="67" spans="1:2" x14ac:dyDescent="0.25">
      <c r="A67" s="44">
        <v>65</v>
      </c>
      <c r="B67" s="46">
        <v>18.440999999999999</v>
      </c>
    </row>
    <row r="68" spans="1:2" x14ac:dyDescent="0.25">
      <c r="A68" s="44">
        <v>66</v>
      </c>
      <c r="B68" s="46">
        <v>17.829000000000001</v>
      </c>
    </row>
    <row r="69" spans="1:2" x14ac:dyDescent="0.25">
      <c r="A69" s="44">
        <v>67</v>
      </c>
      <c r="B69" s="46">
        <v>17.213999999999999</v>
      </c>
    </row>
    <row r="70" spans="1:2" x14ac:dyDescent="0.25">
      <c r="A70" s="44">
        <v>68</v>
      </c>
      <c r="B70" s="46">
        <v>16.596</v>
      </c>
    </row>
    <row r="71" spans="1:2" x14ac:dyDescent="0.25">
      <c r="A71" s="44">
        <v>69</v>
      </c>
      <c r="B71" s="46">
        <v>15.975</v>
      </c>
    </row>
    <row r="72" spans="1:2" x14ac:dyDescent="0.25">
      <c r="A72" s="44">
        <v>70</v>
      </c>
      <c r="B72" s="46">
        <v>15.349</v>
      </c>
    </row>
    <row r="73" spans="1:2" x14ac:dyDescent="0.25">
      <c r="A73" s="44">
        <v>71</v>
      </c>
      <c r="B73" s="46">
        <v>14.723000000000001</v>
      </c>
    </row>
    <row r="74" spans="1:2" x14ac:dyDescent="0.25">
      <c r="A74" s="44">
        <v>72</v>
      </c>
      <c r="B74" s="46">
        <v>14.101000000000001</v>
      </c>
    </row>
    <row r="75" spans="1:2" x14ac:dyDescent="0.25">
      <c r="A75" s="44">
        <v>73</v>
      </c>
      <c r="B75" s="46">
        <v>13.478999999999999</v>
      </c>
    </row>
    <row r="76" spans="1:2" x14ac:dyDescent="0.25">
      <c r="A76" s="44">
        <v>74</v>
      </c>
      <c r="B76" s="46">
        <v>12.859</v>
      </c>
    </row>
    <row r="77" spans="1:2" x14ac:dyDescent="0.25">
      <c r="A77" s="44">
        <v>75</v>
      </c>
      <c r="B77" s="46">
        <v>12.242000000000001</v>
      </c>
    </row>
    <row r="78" spans="1:2" x14ac:dyDescent="0.25">
      <c r="A78" s="44">
        <v>76</v>
      </c>
      <c r="B78" s="46">
        <v>11.629</v>
      </c>
    </row>
    <row r="79" spans="1:2" x14ac:dyDescent="0.25">
      <c r="A79" s="44">
        <v>77</v>
      </c>
      <c r="B79" s="46">
        <v>11.023</v>
      </c>
    </row>
    <row r="80" spans="1:2" x14ac:dyDescent="0.25">
      <c r="A80" s="44">
        <v>78</v>
      </c>
      <c r="B80" s="46">
        <v>10.423999999999999</v>
      </c>
    </row>
    <row r="81" spans="1:2" x14ac:dyDescent="0.25">
      <c r="A81" s="44">
        <v>79</v>
      </c>
      <c r="B81" s="46">
        <v>9.8350000000000009</v>
      </c>
    </row>
    <row r="82" spans="1:2" x14ac:dyDescent="0.25">
      <c r="A82" s="44">
        <v>80</v>
      </c>
      <c r="B82" s="46">
        <v>9.2569999999999997</v>
      </c>
    </row>
    <row r="83" spans="1:2" x14ac:dyDescent="0.25">
      <c r="A83" s="44">
        <v>81</v>
      </c>
      <c r="B83" s="46">
        <v>8.6920000000000002</v>
      </c>
    </row>
    <row r="84" spans="1:2" x14ac:dyDescent="0.25">
      <c r="A84" s="44">
        <v>82</v>
      </c>
      <c r="B84" s="46">
        <v>8.141</v>
      </c>
    </row>
    <row r="85" spans="1:2" x14ac:dyDescent="0.25">
      <c r="A85" s="44">
        <v>83</v>
      </c>
      <c r="B85" s="46">
        <v>7.6050000000000004</v>
      </c>
    </row>
    <row r="86" spans="1:2" x14ac:dyDescent="0.25">
      <c r="A86" s="44">
        <v>84</v>
      </c>
      <c r="B86" s="46">
        <v>7.085</v>
      </c>
    </row>
    <row r="87" spans="1:2" x14ac:dyDescent="0.25">
      <c r="A87" s="44">
        <v>85</v>
      </c>
      <c r="B87" s="46">
        <v>6.5830000000000002</v>
      </c>
    </row>
    <row r="88" spans="1:2" x14ac:dyDescent="0.25">
      <c r="A88" s="44">
        <v>86</v>
      </c>
      <c r="B88" s="46">
        <v>6.1040000000000001</v>
      </c>
    </row>
    <row r="89" spans="1:2" x14ac:dyDescent="0.25">
      <c r="A89" s="44">
        <v>87</v>
      </c>
      <c r="B89" s="46">
        <v>5.6509999999999998</v>
      </c>
    </row>
    <row r="90" spans="1:2" x14ac:dyDescent="0.25">
      <c r="A90" s="44">
        <v>88</v>
      </c>
      <c r="B90" s="46">
        <v>5.226</v>
      </c>
    </row>
    <row r="91" spans="1:2" x14ac:dyDescent="0.25">
      <c r="A91" s="44">
        <v>89</v>
      </c>
      <c r="B91" s="46">
        <v>4.827</v>
      </c>
    </row>
    <row r="92" spans="1:2" x14ac:dyDescent="0.25">
      <c r="A92" s="44">
        <v>90</v>
      </c>
      <c r="B92" s="46">
        <v>4.4530000000000003</v>
      </c>
    </row>
    <row r="93" spans="1:2" x14ac:dyDescent="0.25">
      <c r="A93" s="44">
        <v>91</v>
      </c>
      <c r="B93" s="46">
        <v>4.1079999999999997</v>
      </c>
    </row>
    <row r="94" spans="1:2" x14ac:dyDescent="0.25">
      <c r="A94" s="44">
        <v>92</v>
      </c>
      <c r="B94" s="46">
        <v>3.79</v>
      </c>
    </row>
    <row r="95" spans="1:2" x14ac:dyDescent="0.25">
      <c r="A95" s="44">
        <v>93</v>
      </c>
      <c r="B95" s="46">
        <v>3.5009999999999999</v>
      </c>
    </row>
    <row r="96" spans="1:2" x14ac:dyDescent="0.25">
      <c r="A96" s="44">
        <v>94</v>
      </c>
      <c r="B96" s="46">
        <v>3.2370000000000001</v>
      </c>
    </row>
    <row r="97" spans="1:2" x14ac:dyDescent="0.25">
      <c r="A97" s="44">
        <v>95</v>
      </c>
      <c r="B97" s="46">
        <v>2.9980000000000002</v>
      </c>
    </row>
    <row r="98" spans="1:2" x14ac:dyDescent="0.25">
      <c r="A98" s="44">
        <v>96</v>
      </c>
      <c r="B98" s="46">
        <v>2.7839999999999998</v>
      </c>
    </row>
    <row r="99" spans="1:2" x14ac:dyDescent="0.25">
      <c r="A99" s="44">
        <v>97</v>
      </c>
      <c r="B99" s="46">
        <v>2.5939999999999999</v>
      </c>
    </row>
    <row r="100" spans="1:2" x14ac:dyDescent="0.25">
      <c r="A100" s="44">
        <v>98</v>
      </c>
      <c r="B100" s="46">
        <v>2.4300000000000002</v>
      </c>
    </row>
    <row r="101" spans="1:2" x14ac:dyDescent="0.25">
      <c r="A101" s="44">
        <v>99</v>
      </c>
      <c r="B101" s="46">
        <v>2.2989999999999999</v>
      </c>
    </row>
  </sheetData>
  <sheetProtection algorithmName="SHA-512" hashValue="nCyANcZFb+k9WRcvOqLi4VRyAaSBHeAzVd+LZOHYMxQur/G2qCU8xszVfcuLMBnoX9QIY15FyxfzI2Rauwm7YQ==" saltValue="SIvwA5H0zNEBhGlLJqDsHg==" spinCount="100000" sheet="1" objects="1" scenarios="1"/>
  <conditionalFormatting sqref="A6:A21">
    <cfRule type="expression" dxfId="255" priority="1" stopIfTrue="1">
      <formula>MOD(ROW(),2)=0</formula>
    </cfRule>
    <cfRule type="expression" dxfId="254" priority="2" stopIfTrue="1">
      <formula>MOD(ROW(),2)&lt;&gt;0</formula>
    </cfRule>
  </conditionalFormatting>
  <conditionalFormatting sqref="A26:A101">
    <cfRule type="expression" dxfId="253" priority="5" stopIfTrue="1">
      <formula>MOD(ROW(),2)=0</formula>
    </cfRule>
    <cfRule type="expression" dxfId="252" priority="6" stopIfTrue="1">
      <formula>MOD(ROW(),2)&lt;&gt;0</formula>
    </cfRule>
  </conditionalFormatting>
  <conditionalFormatting sqref="B6:B21">
    <cfRule type="expression" dxfId="251" priority="3" stopIfTrue="1">
      <formula>MOD(ROW(),2)=0</formula>
    </cfRule>
    <cfRule type="expression" dxfId="250" priority="4" stopIfTrue="1">
      <formula>MOD(ROW(),2)&lt;&gt;0</formula>
    </cfRule>
  </conditionalFormatting>
  <conditionalFormatting sqref="B26:B101">
    <cfRule type="expression" dxfId="249" priority="7" stopIfTrue="1">
      <formula>MOD(ROW(),2)=0</formula>
    </cfRule>
    <cfRule type="expression" dxfId="248"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0DF5-0F59-43E8-A84D-118FADA2E452}">
  <sheetPr codeName="Sheet8"/>
  <dimension ref="A1:D68"/>
  <sheetViews>
    <sheetView showGridLines="0" topLeftCell="A5"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CETV - x-201</v>
      </c>
    </row>
    <row r="6" spans="1:4" x14ac:dyDescent="0.25">
      <c r="A6" s="41" t="s">
        <v>378</v>
      </c>
      <c r="B6" s="48" t="s">
        <v>379</v>
      </c>
      <c r="C6" s="48"/>
      <c r="D6" s="48"/>
    </row>
    <row r="7" spans="1:4" x14ac:dyDescent="0.25">
      <c r="A7" s="41" t="s">
        <v>380</v>
      </c>
      <c r="B7" s="48" t="s">
        <v>31</v>
      </c>
      <c r="C7" s="48"/>
      <c r="D7" s="48"/>
    </row>
    <row r="8" spans="1:4" x14ac:dyDescent="0.25">
      <c r="A8" s="41" t="s">
        <v>124</v>
      </c>
      <c r="B8" s="48">
        <v>1992</v>
      </c>
      <c r="C8" s="48"/>
      <c r="D8" s="48"/>
    </row>
    <row r="9" spans="1:4" x14ac:dyDescent="0.25">
      <c r="A9" s="41" t="s">
        <v>125</v>
      </c>
      <c r="B9" s="48" t="s">
        <v>137</v>
      </c>
      <c r="C9" s="48"/>
      <c r="D9" s="48"/>
    </row>
    <row r="10" spans="1:4" x14ac:dyDescent="0.25">
      <c r="A10" s="41" t="s">
        <v>6</v>
      </c>
      <c r="B10" s="48" t="s">
        <v>138</v>
      </c>
      <c r="C10" s="48"/>
      <c r="D10" s="48"/>
    </row>
    <row r="11" spans="1:4" x14ac:dyDescent="0.25">
      <c r="A11" s="41" t="s">
        <v>126</v>
      </c>
      <c r="B11" s="48" t="s">
        <v>139</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201</v>
      </c>
      <c r="C14" s="48"/>
      <c r="D14" s="48"/>
    </row>
    <row r="15" spans="1:4" x14ac:dyDescent="0.25">
      <c r="A15" s="41" t="s">
        <v>382</v>
      </c>
      <c r="B15" s="48" t="s">
        <v>142</v>
      </c>
      <c r="C15" s="48"/>
      <c r="D15" s="48"/>
    </row>
    <row r="16" spans="1:4" x14ac:dyDescent="0.25">
      <c r="A16" s="41" t="s">
        <v>131</v>
      </c>
      <c r="B16" s="48" t="s">
        <v>143</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386</v>
      </c>
      <c r="C26" s="57" t="s">
        <v>387</v>
      </c>
      <c r="D26" s="57" t="s">
        <v>388</v>
      </c>
    </row>
    <row r="27" spans="1:4" x14ac:dyDescent="0.25">
      <c r="A27" s="44">
        <v>18</v>
      </c>
      <c r="B27" s="45">
        <v>9.16</v>
      </c>
      <c r="C27" s="45">
        <v>1.99</v>
      </c>
      <c r="D27" s="45">
        <v>0</v>
      </c>
    </row>
    <row r="28" spans="1:4" x14ac:dyDescent="0.25">
      <c r="A28" s="44">
        <v>19</v>
      </c>
      <c r="B28" s="45">
        <v>9.33</v>
      </c>
      <c r="C28" s="45">
        <v>2.08</v>
      </c>
      <c r="D28" s="45">
        <v>0</v>
      </c>
    </row>
    <row r="29" spans="1:4" x14ac:dyDescent="0.25">
      <c r="A29" s="44">
        <v>20</v>
      </c>
      <c r="B29" s="45">
        <v>9.49</v>
      </c>
      <c r="C29" s="45">
        <v>2.11</v>
      </c>
      <c r="D29" s="45">
        <v>0</v>
      </c>
    </row>
    <row r="30" spans="1:4" x14ac:dyDescent="0.25">
      <c r="A30" s="44">
        <v>21</v>
      </c>
      <c r="B30" s="45">
        <v>9.66</v>
      </c>
      <c r="C30" s="45">
        <v>2.15</v>
      </c>
      <c r="D30" s="45">
        <v>0</v>
      </c>
    </row>
    <row r="31" spans="1:4" x14ac:dyDescent="0.25">
      <c r="A31" s="44">
        <v>22</v>
      </c>
      <c r="B31" s="45">
        <v>9.84</v>
      </c>
      <c r="C31" s="45">
        <v>2.19</v>
      </c>
      <c r="D31" s="45">
        <v>0</v>
      </c>
    </row>
    <row r="32" spans="1:4" x14ac:dyDescent="0.25">
      <c r="A32" s="44">
        <v>23</v>
      </c>
      <c r="B32" s="45">
        <v>10.01</v>
      </c>
      <c r="C32" s="45">
        <v>2.23</v>
      </c>
      <c r="D32" s="45">
        <v>0</v>
      </c>
    </row>
    <row r="33" spans="1:4" x14ac:dyDescent="0.25">
      <c r="A33" s="44">
        <v>24</v>
      </c>
      <c r="B33" s="45">
        <v>10.19</v>
      </c>
      <c r="C33" s="45">
        <v>2.27</v>
      </c>
      <c r="D33" s="45">
        <v>0</v>
      </c>
    </row>
    <row r="34" spans="1:4" x14ac:dyDescent="0.25">
      <c r="A34" s="44">
        <v>25</v>
      </c>
      <c r="B34" s="45">
        <v>10.38</v>
      </c>
      <c r="C34" s="45">
        <v>2.31</v>
      </c>
      <c r="D34" s="45">
        <v>0</v>
      </c>
    </row>
    <row r="35" spans="1:4" x14ac:dyDescent="0.25">
      <c r="A35" s="44">
        <v>26</v>
      </c>
      <c r="B35" s="45">
        <v>10.56</v>
      </c>
      <c r="C35" s="45">
        <v>2.35</v>
      </c>
      <c r="D35" s="45">
        <v>0</v>
      </c>
    </row>
    <row r="36" spans="1:4" x14ac:dyDescent="0.25">
      <c r="A36" s="44">
        <v>27</v>
      </c>
      <c r="B36" s="45">
        <v>10.75</v>
      </c>
      <c r="C36" s="45">
        <v>2.39</v>
      </c>
      <c r="D36" s="45">
        <v>0</v>
      </c>
    </row>
    <row r="37" spans="1:4" x14ac:dyDescent="0.25">
      <c r="A37" s="44">
        <v>28</v>
      </c>
      <c r="B37" s="45">
        <v>10.95</v>
      </c>
      <c r="C37" s="45">
        <v>2.4300000000000002</v>
      </c>
      <c r="D37" s="45">
        <v>0</v>
      </c>
    </row>
    <row r="38" spans="1:4" x14ac:dyDescent="0.25">
      <c r="A38" s="44">
        <v>29</v>
      </c>
      <c r="B38" s="45">
        <v>11.14</v>
      </c>
      <c r="C38" s="45">
        <v>2.4700000000000002</v>
      </c>
      <c r="D38" s="45">
        <v>0</v>
      </c>
    </row>
    <row r="39" spans="1:4" x14ac:dyDescent="0.25">
      <c r="A39" s="44">
        <v>30</v>
      </c>
      <c r="B39" s="45">
        <v>11.34</v>
      </c>
      <c r="C39" s="45">
        <v>2.5099999999999998</v>
      </c>
      <c r="D39" s="45">
        <v>0</v>
      </c>
    </row>
    <row r="40" spans="1:4" x14ac:dyDescent="0.25">
      <c r="A40" s="44">
        <v>31</v>
      </c>
      <c r="B40" s="45">
        <v>11.55</v>
      </c>
      <c r="C40" s="45">
        <v>2.56</v>
      </c>
      <c r="D40" s="45">
        <v>0</v>
      </c>
    </row>
    <row r="41" spans="1:4" x14ac:dyDescent="0.25">
      <c r="A41" s="44">
        <v>32</v>
      </c>
      <c r="B41" s="45">
        <v>11.76</v>
      </c>
      <c r="C41" s="45">
        <v>2.6</v>
      </c>
      <c r="D41" s="45">
        <v>0</v>
      </c>
    </row>
    <row r="42" spans="1:4" x14ac:dyDescent="0.25">
      <c r="A42" s="44">
        <v>33</v>
      </c>
      <c r="B42" s="45">
        <v>11.97</v>
      </c>
      <c r="C42" s="45">
        <v>2.65</v>
      </c>
      <c r="D42" s="45">
        <v>0</v>
      </c>
    </row>
    <row r="43" spans="1:4" x14ac:dyDescent="0.25">
      <c r="A43" s="44">
        <v>34</v>
      </c>
      <c r="B43" s="45">
        <v>12.18</v>
      </c>
      <c r="C43" s="45">
        <v>2.69</v>
      </c>
      <c r="D43" s="45">
        <v>0</v>
      </c>
    </row>
    <row r="44" spans="1:4" x14ac:dyDescent="0.25">
      <c r="A44" s="44">
        <v>35</v>
      </c>
      <c r="B44" s="45">
        <v>12.4</v>
      </c>
      <c r="C44" s="45">
        <v>2.74</v>
      </c>
      <c r="D44" s="45">
        <v>0</v>
      </c>
    </row>
    <row r="45" spans="1:4" x14ac:dyDescent="0.25">
      <c r="A45" s="44">
        <v>36</v>
      </c>
      <c r="B45" s="45">
        <v>12.63</v>
      </c>
      <c r="C45" s="45">
        <v>2.79</v>
      </c>
      <c r="D45" s="45">
        <v>0</v>
      </c>
    </row>
    <row r="46" spans="1:4" x14ac:dyDescent="0.25">
      <c r="A46" s="44">
        <v>37</v>
      </c>
      <c r="B46" s="45">
        <v>12.85</v>
      </c>
      <c r="C46" s="45">
        <v>2.83</v>
      </c>
      <c r="D46" s="45">
        <v>0</v>
      </c>
    </row>
    <row r="47" spans="1:4" x14ac:dyDescent="0.25">
      <c r="A47" s="44">
        <v>38</v>
      </c>
      <c r="B47" s="45">
        <v>13.09</v>
      </c>
      <c r="C47" s="45">
        <v>2.88</v>
      </c>
      <c r="D47" s="45">
        <v>0</v>
      </c>
    </row>
    <row r="48" spans="1:4" x14ac:dyDescent="0.25">
      <c r="A48" s="44">
        <v>39</v>
      </c>
      <c r="B48" s="45">
        <v>13.32</v>
      </c>
      <c r="C48" s="45">
        <v>2.93</v>
      </c>
      <c r="D48" s="45">
        <v>0</v>
      </c>
    </row>
    <row r="49" spans="1:4" x14ac:dyDescent="0.25">
      <c r="A49" s="44">
        <v>40</v>
      </c>
      <c r="B49" s="45">
        <v>13.57</v>
      </c>
      <c r="C49" s="45">
        <v>2.97</v>
      </c>
      <c r="D49" s="45">
        <v>0</v>
      </c>
    </row>
    <row r="50" spans="1:4" x14ac:dyDescent="0.25">
      <c r="A50" s="44">
        <v>41</v>
      </c>
      <c r="B50" s="45">
        <v>13.82</v>
      </c>
      <c r="C50" s="45">
        <v>3.02</v>
      </c>
      <c r="D50" s="45">
        <v>0</v>
      </c>
    </row>
    <row r="51" spans="1:4" x14ac:dyDescent="0.25">
      <c r="A51" s="44">
        <v>42</v>
      </c>
      <c r="B51" s="45">
        <v>14.07</v>
      </c>
      <c r="C51" s="45">
        <v>3.07</v>
      </c>
      <c r="D51" s="45">
        <v>0</v>
      </c>
    </row>
    <row r="52" spans="1:4" x14ac:dyDescent="0.25">
      <c r="A52" s="44">
        <v>43</v>
      </c>
      <c r="B52" s="45">
        <v>14.33</v>
      </c>
      <c r="C52" s="45">
        <v>3.11</v>
      </c>
      <c r="D52" s="45">
        <v>0</v>
      </c>
    </row>
    <row r="53" spans="1:4" x14ac:dyDescent="0.25">
      <c r="A53" s="44">
        <v>44</v>
      </c>
      <c r="B53" s="45">
        <v>14.59</v>
      </c>
      <c r="C53" s="45">
        <v>3.16</v>
      </c>
      <c r="D53" s="45">
        <v>0</v>
      </c>
    </row>
    <row r="54" spans="1:4" x14ac:dyDescent="0.25">
      <c r="A54" s="44">
        <v>45</v>
      </c>
      <c r="B54" s="45">
        <v>14.87</v>
      </c>
      <c r="C54" s="45">
        <v>3.21</v>
      </c>
      <c r="D54" s="45">
        <v>0</v>
      </c>
    </row>
    <row r="55" spans="1:4" x14ac:dyDescent="0.25">
      <c r="A55" s="44">
        <v>46</v>
      </c>
      <c r="B55" s="45">
        <v>15.14</v>
      </c>
      <c r="C55" s="45">
        <v>3.25</v>
      </c>
      <c r="D55" s="45">
        <v>0</v>
      </c>
    </row>
    <row r="56" spans="1:4" x14ac:dyDescent="0.25">
      <c r="A56" s="44">
        <v>47</v>
      </c>
      <c r="B56" s="45">
        <v>15.43</v>
      </c>
      <c r="C56" s="45">
        <v>3.29</v>
      </c>
      <c r="D56" s="45">
        <v>0</v>
      </c>
    </row>
    <row r="57" spans="1:4" x14ac:dyDescent="0.25">
      <c r="A57" s="44">
        <v>48</v>
      </c>
      <c r="B57" s="45">
        <v>15.73</v>
      </c>
      <c r="C57" s="45">
        <v>3.33</v>
      </c>
      <c r="D57" s="45">
        <v>0</v>
      </c>
    </row>
    <row r="58" spans="1:4" x14ac:dyDescent="0.25">
      <c r="A58" s="44">
        <v>49</v>
      </c>
      <c r="B58" s="45">
        <v>16.03</v>
      </c>
      <c r="C58" s="45">
        <v>3.37</v>
      </c>
      <c r="D58" s="45">
        <v>0</v>
      </c>
    </row>
    <row r="59" spans="1:4" x14ac:dyDescent="0.25">
      <c r="A59" s="44">
        <v>50</v>
      </c>
      <c r="B59" s="45">
        <v>16.34</v>
      </c>
      <c r="C59" s="45">
        <v>3.41</v>
      </c>
      <c r="D59" s="45">
        <v>0</v>
      </c>
    </row>
    <row r="60" spans="1:4" x14ac:dyDescent="0.25">
      <c r="A60" s="44">
        <v>51</v>
      </c>
      <c r="B60" s="45">
        <v>16.66</v>
      </c>
      <c r="C60" s="45">
        <v>3.45</v>
      </c>
      <c r="D60" s="45">
        <v>0</v>
      </c>
    </row>
    <row r="61" spans="1:4" x14ac:dyDescent="0.25">
      <c r="A61" s="44">
        <v>52</v>
      </c>
      <c r="B61" s="45">
        <v>16.989999999999998</v>
      </c>
      <c r="C61" s="45">
        <v>3.48</v>
      </c>
      <c r="D61" s="45">
        <v>0</v>
      </c>
    </row>
    <row r="62" spans="1:4" x14ac:dyDescent="0.25">
      <c r="A62" s="44">
        <v>53</v>
      </c>
      <c r="B62" s="45">
        <v>17.32</v>
      </c>
      <c r="C62" s="45">
        <v>3.52</v>
      </c>
      <c r="D62" s="45">
        <v>0</v>
      </c>
    </row>
    <row r="63" spans="1:4" x14ac:dyDescent="0.25">
      <c r="A63" s="44">
        <v>54</v>
      </c>
      <c r="B63" s="45">
        <v>17.68</v>
      </c>
      <c r="C63" s="45">
        <v>3.55</v>
      </c>
      <c r="D63" s="45">
        <v>0</v>
      </c>
    </row>
    <row r="64" spans="1:4" x14ac:dyDescent="0.25">
      <c r="A64" s="44">
        <v>55</v>
      </c>
      <c r="B64" s="45">
        <v>18.05</v>
      </c>
      <c r="C64" s="45">
        <v>3.57</v>
      </c>
      <c r="D64" s="45">
        <v>0</v>
      </c>
    </row>
    <row r="65" spans="1:4" x14ac:dyDescent="0.25">
      <c r="A65" s="44">
        <v>56</v>
      </c>
      <c r="B65" s="45">
        <v>18.43</v>
      </c>
      <c r="C65" s="45">
        <v>3.59</v>
      </c>
      <c r="D65" s="45">
        <v>0</v>
      </c>
    </row>
    <row r="66" spans="1:4" x14ac:dyDescent="0.25">
      <c r="A66" s="44">
        <v>57</v>
      </c>
      <c r="B66" s="45">
        <v>18.829999999999998</v>
      </c>
      <c r="C66" s="45">
        <v>3.61</v>
      </c>
      <c r="D66" s="45">
        <v>0</v>
      </c>
    </row>
    <row r="67" spans="1:4" x14ac:dyDescent="0.25">
      <c r="A67" s="44">
        <v>58</v>
      </c>
      <c r="B67" s="45">
        <v>19.25</v>
      </c>
      <c r="C67" s="45">
        <v>3.62</v>
      </c>
      <c r="D67" s="45">
        <v>0</v>
      </c>
    </row>
    <row r="68" spans="1:4" x14ac:dyDescent="0.25">
      <c r="A68" s="44">
        <v>59</v>
      </c>
      <c r="B68" s="45">
        <v>19.68</v>
      </c>
      <c r="C68" s="45">
        <v>3.63</v>
      </c>
      <c r="D68" s="45">
        <v>0</v>
      </c>
    </row>
  </sheetData>
  <sheetProtection algorithmName="SHA-512" hashValue="D7AnyKheYdkVozZyYcCGGYJV+XIjeg64V9znl3foao7R6k0ggstYNJkMTsDXJBXolPi5vkS017zfPxv2fq7igg==" saltValue="SoBRG5QVU0t/3anTWI6L1Q==" spinCount="100000" sheet="1" objects="1" scenarios="1"/>
  <conditionalFormatting sqref="A6:A21">
    <cfRule type="expression" dxfId="679" priority="9" stopIfTrue="1">
      <formula>MOD(ROW(),2)=0</formula>
    </cfRule>
    <cfRule type="expression" dxfId="678" priority="10" stopIfTrue="1">
      <formula>MOD(ROW(),2)&lt;&gt;0</formula>
    </cfRule>
  </conditionalFormatting>
  <conditionalFormatting sqref="A26:A68">
    <cfRule type="expression" dxfId="677" priority="13" stopIfTrue="1">
      <formula>MOD(ROW(),2)=0</formula>
    </cfRule>
    <cfRule type="expression" dxfId="676" priority="14" stopIfTrue="1">
      <formula>MOD(ROW(),2)&lt;&gt;0</formula>
    </cfRule>
  </conditionalFormatting>
  <conditionalFormatting sqref="B6:D21">
    <cfRule type="expression" dxfId="675" priority="11" stopIfTrue="1">
      <formula>MOD(ROW(),2)=0</formula>
    </cfRule>
    <cfRule type="expression" dxfId="674" priority="12" stopIfTrue="1">
      <formula>MOD(ROW(),2)&lt;&gt;0</formula>
    </cfRule>
  </conditionalFormatting>
  <conditionalFormatting sqref="B26:D68">
    <cfRule type="expression" dxfId="673" priority="15" stopIfTrue="1">
      <formula>MOD(ROW(),2)=0</formula>
    </cfRule>
    <cfRule type="expression" dxfId="672"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3E40-613F-4E4E-A50C-6EFECDA3719C}">
  <sheetPr codeName="Sheet62"/>
  <dimension ref="A1:C46"/>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Triv Comm - x-503</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274</v>
      </c>
      <c r="C9" s="48"/>
    </row>
    <row r="10" spans="1:3" ht="25" x14ac:dyDescent="0.25">
      <c r="A10" s="41" t="s">
        <v>6</v>
      </c>
      <c r="B10" s="48" t="s">
        <v>282</v>
      </c>
      <c r="C10" s="48"/>
    </row>
    <row r="11" spans="1:3" x14ac:dyDescent="0.25">
      <c r="A11" s="41" t="s">
        <v>126</v>
      </c>
      <c r="B11" s="48" t="s">
        <v>213</v>
      </c>
      <c r="C11" s="48"/>
    </row>
    <row r="12" spans="1:3" x14ac:dyDescent="0.25">
      <c r="A12" s="41" t="s">
        <v>127</v>
      </c>
      <c r="B12" s="48" t="s">
        <v>276</v>
      </c>
      <c r="C12" s="48"/>
    </row>
    <row r="13" spans="1:3" x14ac:dyDescent="0.25">
      <c r="A13" s="41" t="s">
        <v>381</v>
      </c>
      <c r="B13" s="48">
        <v>0</v>
      </c>
      <c r="C13" s="48"/>
    </row>
    <row r="14" spans="1:3" x14ac:dyDescent="0.25">
      <c r="A14" s="41" t="s">
        <v>129</v>
      </c>
      <c r="B14" s="48">
        <v>503</v>
      </c>
      <c r="C14" s="48"/>
    </row>
    <row r="15" spans="1:3" x14ac:dyDescent="0.25">
      <c r="A15" s="41" t="s">
        <v>382</v>
      </c>
      <c r="B15" s="48" t="s">
        <v>283</v>
      </c>
      <c r="C15" s="48"/>
    </row>
    <row r="16" spans="1:3" x14ac:dyDescent="0.25">
      <c r="A16" s="41" t="s">
        <v>131</v>
      </c>
      <c r="B16" s="48" t="s">
        <v>278</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39" x14ac:dyDescent="0.25">
      <c r="A26" s="57" t="s">
        <v>385</v>
      </c>
      <c r="B26" s="57" t="s">
        <v>417</v>
      </c>
      <c r="C26" s="57" t="s">
        <v>418</v>
      </c>
    </row>
    <row r="27" spans="1:3" x14ac:dyDescent="0.25">
      <c r="A27" s="44">
        <v>55</v>
      </c>
      <c r="B27" s="46">
        <v>23.369</v>
      </c>
      <c r="C27" s="46">
        <v>3.9689999999999999</v>
      </c>
    </row>
    <row r="28" spans="1:3" x14ac:dyDescent="0.25">
      <c r="A28" s="44">
        <v>56</v>
      </c>
      <c r="B28" s="46">
        <v>22.783999999999999</v>
      </c>
      <c r="C28" s="46">
        <v>3.9980000000000002</v>
      </c>
    </row>
    <row r="29" spans="1:3" x14ac:dyDescent="0.25">
      <c r="A29" s="44">
        <v>57</v>
      </c>
      <c r="B29" s="46">
        <v>22.193000000000001</v>
      </c>
      <c r="C29" s="46">
        <v>4.024</v>
      </c>
    </row>
    <row r="30" spans="1:3" x14ac:dyDescent="0.25">
      <c r="A30" s="44">
        <v>58</v>
      </c>
      <c r="B30" s="46">
        <v>21.596</v>
      </c>
      <c r="C30" s="46">
        <v>4.0490000000000004</v>
      </c>
    </row>
    <row r="31" spans="1:3" x14ac:dyDescent="0.25">
      <c r="A31" s="44">
        <v>59</v>
      </c>
      <c r="B31" s="46">
        <v>20.992999999999999</v>
      </c>
      <c r="C31" s="46">
        <v>4.0730000000000004</v>
      </c>
    </row>
    <row r="32" spans="1:3" x14ac:dyDescent="0.25">
      <c r="A32" s="44">
        <v>60</v>
      </c>
      <c r="B32" s="46">
        <v>20.385999999999999</v>
      </c>
      <c r="C32" s="46">
        <v>4.0940000000000003</v>
      </c>
    </row>
    <row r="33" spans="1:3" x14ac:dyDescent="0.25">
      <c r="A33" s="44">
        <v>61</v>
      </c>
      <c r="B33" s="46">
        <v>19.774999999999999</v>
      </c>
      <c r="C33" s="46">
        <v>4.1130000000000004</v>
      </c>
    </row>
    <row r="34" spans="1:3" x14ac:dyDescent="0.25">
      <c r="A34" s="44">
        <v>62</v>
      </c>
      <c r="B34" s="46">
        <v>19.16</v>
      </c>
      <c r="C34" s="46">
        <v>4.1280000000000001</v>
      </c>
    </row>
    <row r="35" spans="1:3" x14ac:dyDescent="0.25">
      <c r="A35" s="44">
        <v>63</v>
      </c>
      <c r="B35" s="46">
        <v>18.544</v>
      </c>
      <c r="C35" s="46">
        <v>4.1399999999999997</v>
      </c>
    </row>
    <row r="36" spans="1:3" x14ac:dyDescent="0.25">
      <c r="A36" s="44">
        <v>64</v>
      </c>
      <c r="B36" s="46">
        <v>17.925000000000001</v>
      </c>
      <c r="C36" s="46">
        <v>4.1479999999999997</v>
      </c>
    </row>
    <row r="37" spans="1:3" x14ac:dyDescent="0.25">
      <c r="A37" s="44">
        <v>65</v>
      </c>
      <c r="B37" s="46">
        <v>17.306000000000001</v>
      </c>
      <c r="C37" s="46">
        <v>4.1520000000000001</v>
      </c>
    </row>
    <row r="38" spans="1:3" x14ac:dyDescent="0.25">
      <c r="A38" s="44">
        <v>66</v>
      </c>
      <c r="B38" s="46">
        <v>16.687000000000001</v>
      </c>
      <c r="C38" s="46">
        <v>4.1509999999999998</v>
      </c>
    </row>
    <row r="39" spans="1:3" x14ac:dyDescent="0.25">
      <c r="A39" s="44">
        <v>67</v>
      </c>
      <c r="B39" s="46">
        <v>16.068000000000001</v>
      </c>
      <c r="C39" s="46">
        <v>4.1449999999999996</v>
      </c>
    </row>
    <row r="40" spans="1:3" x14ac:dyDescent="0.25">
      <c r="A40" s="44">
        <v>68</v>
      </c>
      <c r="B40" s="46">
        <v>15.45</v>
      </c>
      <c r="C40" s="46">
        <v>4.1349999999999998</v>
      </c>
    </row>
    <row r="41" spans="1:3" x14ac:dyDescent="0.25">
      <c r="A41" s="44">
        <v>69</v>
      </c>
      <c r="B41" s="46">
        <v>14.834</v>
      </c>
      <c r="C41" s="46">
        <v>4.0679999999999996</v>
      </c>
    </row>
    <row r="42" spans="1:3" x14ac:dyDescent="0.25">
      <c r="A42" s="44">
        <v>70</v>
      </c>
      <c r="B42" s="46">
        <v>14.222</v>
      </c>
      <c r="C42" s="46">
        <v>3.9969999999999999</v>
      </c>
    </row>
    <row r="43" spans="1:3" x14ac:dyDescent="0.25">
      <c r="A43" s="44">
        <v>71</v>
      </c>
      <c r="B43" s="46">
        <v>13.616</v>
      </c>
      <c r="C43" s="46">
        <v>3.972</v>
      </c>
    </row>
    <row r="44" spans="1:3" x14ac:dyDescent="0.25">
      <c r="A44" s="44">
        <v>72</v>
      </c>
      <c r="B44" s="46">
        <v>13.016999999999999</v>
      </c>
      <c r="C44" s="46">
        <v>3.9409999999999998</v>
      </c>
    </row>
    <row r="45" spans="1:3" x14ac:dyDescent="0.25">
      <c r="A45" s="44">
        <v>73</v>
      </c>
      <c r="B45" s="46">
        <v>12.428000000000001</v>
      </c>
      <c r="C45" s="46">
        <v>3.9020000000000001</v>
      </c>
    </row>
    <row r="46" spans="1:3" x14ac:dyDescent="0.25">
      <c r="A46" s="44">
        <v>74</v>
      </c>
      <c r="B46" s="46">
        <v>11.848000000000001</v>
      </c>
      <c r="C46" s="46">
        <v>3.7349999999999999</v>
      </c>
    </row>
  </sheetData>
  <sheetProtection algorithmName="SHA-512" hashValue="UD9do4q0M00Bdgs90P0nW16+RigM2sNPZGIwDdCQ3iJh8p2sLuQD/FyMdpPQD4mUvtSWSJuYZPvc6j9mRz93/g==" saltValue="mOGfUWBiJSG+dAtjzsXs3Q==" spinCount="100000" sheet="1" objects="1" scenarios="1"/>
  <conditionalFormatting sqref="A6:A21">
    <cfRule type="expression" dxfId="247" priority="1" stopIfTrue="1">
      <formula>MOD(ROW(),2)=0</formula>
    </cfRule>
    <cfRule type="expression" dxfId="246" priority="2" stopIfTrue="1">
      <formula>MOD(ROW(),2)&lt;&gt;0</formula>
    </cfRule>
  </conditionalFormatting>
  <conditionalFormatting sqref="A26:A46">
    <cfRule type="expression" dxfId="245" priority="5" stopIfTrue="1">
      <formula>MOD(ROW(),2)=0</formula>
    </cfRule>
    <cfRule type="expression" dxfId="244" priority="6" stopIfTrue="1">
      <formula>MOD(ROW(),2)&lt;&gt;0</formula>
    </cfRule>
  </conditionalFormatting>
  <conditionalFormatting sqref="B6:C21">
    <cfRule type="expression" dxfId="243" priority="3" stopIfTrue="1">
      <formula>MOD(ROW(),2)=0</formula>
    </cfRule>
    <cfRule type="expression" dxfId="242" priority="4" stopIfTrue="1">
      <formula>MOD(ROW(),2)&lt;&gt;0</formula>
    </cfRule>
  </conditionalFormatting>
  <conditionalFormatting sqref="B26:C46">
    <cfRule type="expression" dxfId="241" priority="7" stopIfTrue="1">
      <formula>MOD(ROW(),2)=0</formula>
    </cfRule>
    <cfRule type="expression" dxfId="240"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ED975-656D-456D-996A-35D8766BD087}">
  <sheetPr codeName="Sheet63"/>
  <dimension ref="A1:B101"/>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Triv Comm - x-504</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274</v>
      </c>
    </row>
    <row r="10" spans="1:2" ht="25" x14ac:dyDescent="0.25">
      <c r="A10" s="41" t="s">
        <v>6</v>
      </c>
      <c r="B10" s="48" t="s">
        <v>284</v>
      </c>
    </row>
    <row r="11" spans="1:2" x14ac:dyDescent="0.25">
      <c r="A11" s="41" t="s">
        <v>126</v>
      </c>
      <c r="B11" s="48" t="s">
        <v>213</v>
      </c>
    </row>
    <row r="12" spans="1:2" x14ac:dyDescent="0.25">
      <c r="A12" s="41" t="s">
        <v>127</v>
      </c>
      <c r="B12" s="48" t="s">
        <v>276</v>
      </c>
    </row>
    <row r="13" spans="1:2" x14ac:dyDescent="0.25">
      <c r="A13" s="41" t="s">
        <v>381</v>
      </c>
      <c r="B13" s="48">
        <v>0</v>
      </c>
    </row>
    <row r="14" spans="1:2" x14ac:dyDescent="0.25">
      <c r="A14" s="41" t="s">
        <v>129</v>
      </c>
      <c r="B14" s="48">
        <v>504</v>
      </c>
    </row>
    <row r="15" spans="1:2" x14ac:dyDescent="0.25">
      <c r="A15" s="41" t="s">
        <v>382</v>
      </c>
      <c r="B15" s="48" t="s">
        <v>285</v>
      </c>
    </row>
    <row r="16" spans="1:2" x14ac:dyDescent="0.25">
      <c r="A16" s="41" t="s">
        <v>131</v>
      </c>
      <c r="B16" s="48" t="s">
        <v>281</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c r="A26" s="57" t="s">
        <v>385</v>
      </c>
      <c r="B26" s="57" t="s">
        <v>419</v>
      </c>
    </row>
    <row r="27" spans="1:2" x14ac:dyDescent="0.25">
      <c r="A27" s="44">
        <v>25</v>
      </c>
      <c r="B27" s="46">
        <v>38.481999999999999</v>
      </c>
    </row>
    <row r="28" spans="1:2" x14ac:dyDescent="0.25">
      <c r="A28" s="44">
        <v>26</v>
      </c>
      <c r="B28" s="46">
        <v>38.1</v>
      </c>
    </row>
    <row r="29" spans="1:2" x14ac:dyDescent="0.25">
      <c r="A29" s="44">
        <v>27</v>
      </c>
      <c r="B29" s="46">
        <v>37.710999999999999</v>
      </c>
    </row>
    <row r="30" spans="1:2" x14ac:dyDescent="0.25">
      <c r="A30" s="44">
        <v>28</v>
      </c>
      <c r="B30" s="46">
        <v>37.314999999999998</v>
      </c>
    </row>
    <row r="31" spans="1:2" x14ac:dyDescent="0.25">
      <c r="A31" s="44">
        <v>29</v>
      </c>
      <c r="B31" s="46">
        <v>36.912999999999997</v>
      </c>
    </row>
    <row r="32" spans="1:2" x14ac:dyDescent="0.25">
      <c r="A32" s="44">
        <v>30</v>
      </c>
      <c r="B32" s="46">
        <v>36.505000000000003</v>
      </c>
    </row>
    <row r="33" spans="1:2" x14ac:dyDescent="0.25">
      <c r="A33" s="44">
        <v>31</v>
      </c>
      <c r="B33" s="46">
        <v>36.090000000000003</v>
      </c>
    </row>
    <row r="34" spans="1:2" x14ac:dyDescent="0.25">
      <c r="A34" s="44">
        <v>32</v>
      </c>
      <c r="B34" s="46">
        <v>35.667999999999999</v>
      </c>
    </row>
    <row r="35" spans="1:2" x14ac:dyDescent="0.25">
      <c r="A35" s="44">
        <v>33</v>
      </c>
      <c r="B35" s="46">
        <v>35.24</v>
      </c>
    </row>
    <row r="36" spans="1:2" x14ac:dyDescent="0.25">
      <c r="A36" s="44">
        <v>34</v>
      </c>
      <c r="B36" s="46">
        <v>34.805</v>
      </c>
    </row>
    <row r="37" spans="1:2" x14ac:dyDescent="0.25">
      <c r="A37" s="44">
        <v>35</v>
      </c>
      <c r="B37" s="46">
        <v>34.363999999999997</v>
      </c>
    </row>
    <row r="38" spans="1:2" x14ac:dyDescent="0.25">
      <c r="A38" s="44">
        <v>36</v>
      </c>
      <c r="B38" s="46">
        <v>33.917000000000002</v>
      </c>
    </row>
    <row r="39" spans="1:2" x14ac:dyDescent="0.25">
      <c r="A39" s="44">
        <v>37</v>
      </c>
      <c r="B39" s="46">
        <v>33.463000000000001</v>
      </c>
    </row>
    <row r="40" spans="1:2" x14ac:dyDescent="0.25">
      <c r="A40" s="44">
        <v>38</v>
      </c>
      <c r="B40" s="46">
        <v>33.003</v>
      </c>
    </row>
    <row r="41" spans="1:2" x14ac:dyDescent="0.25">
      <c r="A41" s="44">
        <v>39</v>
      </c>
      <c r="B41" s="46">
        <v>32.536999999999999</v>
      </c>
    </row>
    <row r="42" spans="1:2" x14ac:dyDescent="0.25">
      <c r="A42" s="44">
        <v>40</v>
      </c>
      <c r="B42" s="46">
        <v>32.064</v>
      </c>
    </row>
    <row r="43" spans="1:2" x14ac:dyDescent="0.25">
      <c r="A43" s="44">
        <v>41</v>
      </c>
      <c r="B43" s="46">
        <v>31.585000000000001</v>
      </c>
    </row>
    <row r="44" spans="1:2" x14ac:dyDescent="0.25">
      <c r="A44" s="44">
        <v>42</v>
      </c>
      <c r="B44" s="46">
        <v>31.1</v>
      </c>
    </row>
    <row r="45" spans="1:2" x14ac:dyDescent="0.25">
      <c r="A45" s="44">
        <v>43</v>
      </c>
      <c r="B45" s="46">
        <v>30.609000000000002</v>
      </c>
    </row>
    <row r="46" spans="1:2" x14ac:dyDescent="0.25">
      <c r="A46" s="44">
        <v>44</v>
      </c>
      <c r="B46" s="46">
        <v>30.113</v>
      </c>
    </row>
    <row r="47" spans="1:2" x14ac:dyDescent="0.25">
      <c r="A47" s="44">
        <v>45</v>
      </c>
      <c r="B47" s="46">
        <v>29.611999999999998</v>
      </c>
    </row>
    <row r="48" spans="1:2" x14ac:dyDescent="0.25">
      <c r="A48" s="44">
        <v>46</v>
      </c>
      <c r="B48" s="46">
        <v>29.106999999999999</v>
      </c>
    </row>
    <row r="49" spans="1:2" x14ac:dyDescent="0.25">
      <c r="A49" s="44">
        <v>47</v>
      </c>
      <c r="B49" s="46">
        <v>28.597000000000001</v>
      </c>
    </row>
    <row r="50" spans="1:2" x14ac:dyDescent="0.25">
      <c r="A50" s="44">
        <v>48</v>
      </c>
      <c r="B50" s="46">
        <v>28.082000000000001</v>
      </c>
    </row>
    <row r="51" spans="1:2" x14ac:dyDescent="0.25">
      <c r="A51" s="44">
        <v>49</v>
      </c>
      <c r="B51" s="46">
        <v>27.561</v>
      </c>
    </row>
    <row r="52" spans="1:2" x14ac:dyDescent="0.25">
      <c r="A52" s="44">
        <v>50</v>
      </c>
      <c r="B52" s="46">
        <v>27.035</v>
      </c>
    </row>
    <row r="53" spans="1:2" x14ac:dyDescent="0.25">
      <c r="A53" s="44">
        <v>51</v>
      </c>
      <c r="B53" s="46">
        <v>26.501999999999999</v>
      </c>
    </row>
    <row r="54" spans="1:2" x14ac:dyDescent="0.25">
      <c r="A54" s="44">
        <v>52</v>
      </c>
      <c r="B54" s="46">
        <v>25.963999999999999</v>
      </c>
    </row>
    <row r="55" spans="1:2" x14ac:dyDescent="0.25">
      <c r="A55" s="44">
        <v>53</v>
      </c>
      <c r="B55" s="46">
        <v>25.419</v>
      </c>
    </row>
    <row r="56" spans="1:2" x14ac:dyDescent="0.25">
      <c r="A56" s="44">
        <v>54</v>
      </c>
      <c r="B56" s="46">
        <v>24.869</v>
      </c>
    </row>
    <row r="57" spans="1:2" x14ac:dyDescent="0.25">
      <c r="A57" s="44">
        <v>55</v>
      </c>
      <c r="B57" s="46">
        <v>24.312000000000001</v>
      </c>
    </row>
    <row r="58" spans="1:2" x14ac:dyDescent="0.25">
      <c r="A58" s="44">
        <v>56</v>
      </c>
      <c r="B58" s="46">
        <v>23.748999999999999</v>
      </c>
    </row>
    <row r="59" spans="1:2" x14ac:dyDescent="0.25">
      <c r="A59" s="44">
        <v>57</v>
      </c>
      <c r="B59" s="46">
        <v>23.181000000000001</v>
      </c>
    </row>
    <row r="60" spans="1:2" x14ac:dyDescent="0.25">
      <c r="A60" s="44">
        <v>58</v>
      </c>
      <c r="B60" s="46">
        <v>22.606000000000002</v>
      </c>
    </row>
    <row r="61" spans="1:2" x14ac:dyDescent="0.25">
      <c r="A61" s="44">
        <v>59</v>
      </c>
      <c r="B61" s="46">
        <v>22.027000000000001</v>
      </c>
    </row>
    <row r="62" spans="1:2" x14ac:dyDescent="0.25">
      <c r="A62" s="44">
        <v>60</v>
      </c>
      <c r="B62" s="46">
        <v>21.440999999999999</v>
      </c>
    </row>
    <row r="63" spans="1:2" x14ac:dyDescent="0.25">
      <c r="A63" s="44">
        <v>61</v>
      </c>
      <c r="B63" s="46">
        <v>20.85</v>
      </c>
    </row>
    <row r="64" spans="1:2" x14ac:dyDescent="0.25">
      <c r="A64" s="44">
        <v>62</v>
      </c>
      <c r="B64" s="46">
        <v>20.254000000000001</v>
      </c>
    </row>
    <row r="65" spans="1:2" x14ac:dyDescent="0.25">
      <c r="A65" s="44">
        <v>63</v>
      </c>
      <c r="B65" s="46">
        <v>19.654</v>
      </c>
    </row>
    <row r="66" spans="1:2" x14ac:dyDescent="0.25">
      <c r="A66" s="44">
        <v>64</v>
      </c>
      <c r="B66" s="46">
        <v>19.048999999999999</v>
      </c>
    </row>
    <row r="67" spans="1:2" x14ac:dyDescent="0.25">
      <c r="A67" s="44">
        <v>65</v>
      </c>
      <c r="B67" s="46">
        <v>18.440999999999999</v>
      </c>
    </row>
    <row r="68" spans="1:2" x14ac:dyDescent="0.25">
      <c r="A68" s="44">
        <v>66</v>
      </c>
      <c r="B68" s="46">
        <v>17.829000000000001</v>
      </c>
    </row>
    <row r="69" spans="1:2" x14ac:dyDescent="0.25">
      <c r="A69" s="44">
        <v>67</v>
      </c>
      <c r="B69" s="46">
        <v>17.213999999999999</v>
      </c>
    </row>
    <row r="70" spans="1:2" x14ac:dyDescent="0.25">
      <c r="A70" s="44">
        <v>68</v>
      </c>
      <c r="B70" s="46">
        <v>16.596</v>
      </c>
    </row>
    <row r="71" spans="1:2" x14ac:dyDescent="0.25">
      <c r="A71" s="44">
        <v>69</v>
      </c>
      <c r="B71" s="46">
        <v>15.975</v>
      </c>
    </row>
    <row r="72" spans="1:2" x14ac:dyDescent="0.25">
      <c r="A72" s="44">
        <v>70</v>
      </c>
      <c r="B72" s="46">
        <v>15.349</v>
      </c>
    </row>
    <row r="73" spans="1:2" x14ac:dyDescent="0.25">
      <c r="A73" s="44">
        <v>71</v>
      </c>
      <c r="B73" s="46">
        <v>14.723000000000001</v>
      </c>
    </row>
    <row r="74" spans="1:2" x14ac:dyDescent="0.25">
      <c r="A74" s="44">
        <v>72</v>
      </c>
      <c r="B74" s="46">
        <v>14.101000000000001</v>
      </c>
    </row>
    <row r="75" spans="1:2" x14ac:dyDescent="0.25">
      <c r="A75" s="44">
        <v>73</v>
      </c>
      <c r="B75" s="46">
        <v>13.478999999999999</v>
      </c>
    </row>
    <row r="76" spans="1:2" x14ac:dyDescent="0.25">
      <c r="A76" s="44">
        <v>74</v>
      </c>
      <c r="B76" s="46">
        <v>12.859</v>
      </c>
    </row>
    <row r="77" spans="1:2" x14ac:dyDescent="0.25">
      <c r="A77" s="44">
        <v>75</v>
      </c>
      <c r="B77" s="46">
        <v>12.242000000000001</v>
      </c>
    </row>
    <row r="78" spans="1:2" x14ac:dyDescent="0.25">
      <c r="A78" s="44">
        <v>76</v>
      </c>
      <c r="B78" s="46">
        <v>11.629</v>
      </c>
    </row>
    <row r="79" spans="1:2" x14ac:dyDescent="0.25">
      <c r="A79" s="44">
        <v>77</v>
      </c>
      <c r="B79" s="46">
        <v>11.023</v>
      </c>
    </row>
    <row r="80" spans="1:2" x14ac:dyDescent="0.25">
      <c r="A80" s="44">
        <v>78</v>
      </c>
      <c r="B80" s="46">
        <v>10.423999999999999</v>
      </c>
    </row>
    <row r="81" spans="1:2" x14ac:dyDescent="0.25">
      <c r="A81" s="44">
        <v>79</v>
      </c>
      <c r="B81" s="46">
        <v>9.8350000000000009</v>
      </c>
    </row>
    <row r="82" spans="1:2" x14ac:dyDescent="0.25">
      <c r="A82" s="44">
        <v>80</v>
      </c>
      <c r="B82" s="46">
        <v>9.2569999999999997</v>
      </c>
    </row>
    <row r="83" spans="1:2" x14ac:dyDescent="0.25">
      <c r="A83" s="44">
        <v>81</v>
      </c>
      <c r="B83" s="46">
        <v>8.6920000000000002</v>
      </c>
    </row>
    <row r="84" spans="1:2" x14ac:dyDescent="0.25">
      <c r="A84" s="44">
        <v>82</v>
      </c>
      <c r="B84" s="46">
        <v>8.141</v>
      </c>
    </row>
    <row r="85" spans="1:2" x14ac:dyDescent="0.25">
      <c r="A85" s="44">
        <v>83</v>
      </c>
      <c r="B85" s="46">
        <v>7.6050000000000004</v>
      </c>
    </row>
    <row r="86" spans="1:2" x14ac:dyDescent="0.25">
      <c r="A86" s="44">
        <v>84</v>
      </c>
      <c r="B86" s="46">
        <v>7.085</v>
      </c>
    </row>
    <row r="87" spans="1:2" x14ac:dyDescent="0.25">
      <c r="A87" s="44">
        <v>85</v>
      </c>
      <c r="B87" s="46">
        <v>6.5830000000000002</v>
      </c>
    </row>
    <row r="88" spans="1:2" x14ac:dyDescent="0.25">
      <c r="A88" s="44">
        <v>86</v>
      </c>
      <c r="B88" s="46">
        <v>6.1040000000000001</v>
      </c>
    </row>
    <row r="89" spans="1:2" x14ac:dyDescent="0.25">
      <c r="A89" s="44">
        <v>87</v>
      </c>
      <c r="B89" s="46">
        <v>5.6509999999999998</v>
      </c>
    </row>
    <row r="90" spans="1:2" x14ac:dyDescent="0.25">
      <c r="A90" s="44">
        <v>88</v>
      </c>
      <c r="B90" s="46">
        <v>5.226</v>
      </c>
    </row>
    <row r="91" spans="1:2" x14ac:dyDescent="0.25">
      <c r="A91" s="44">
        <v>89</v>
      </c>
      <c r="B91" s="46">
        <v>4.827</v>
      </c>
    </row>
    <row r="92" spans="1:2" x14ac:dyDescent="0.25">
      <c r="A92" s="44">
        <v>90</v>
      </c>
      <c r="B92" s="46">
        <v>4.4530000000000003</v>
      </c>
    </row>
    <row r="93" spans="1:2" x14ac:dyDescent="0.25">
      <c r="A93" s="44">
        <v>91</v>
      </c>
      <c r="B93" s="46">
        <v>4.1079999999999997</v>
      </c>
    </row>
    <row r="94" spans="1:2" x14ac:dyDescent="0.25">
      <c r="A94" s="44">
        <v>92</v>
      </c>
      <c r="B94" s="46">
        <v>3.79</v>
      </c>
    </row>
    <row r="95" spans="1:2" x14ac:dyDescent="0.25">
      <c r="A95" s="44">
        <v>93</v>
      </c>
      <c r="B95" s="46">
        <v>3.5009999999999999</v>
      </c>
    </row>
    <row r="96" spans="1:2" x14ac:dyDescent="0.25">
      <c r="A96" s="44">
        <v>94</v>
      </c>
      <c r="B96" s="46">
        <v>3.2370000000000001</v>
      </c>
    </row>
    <row r="97" spans="1:2" x14ac:dyDescent="0.25">
      <c r="A97" s="44">
        <v>95</v>
      </c>
      <c r="B97" s="46">
        <v>2.9980000000000002</v>
      </c>
    </row>
    <row r="98" spans="1:2" x14ac:dyDescent="0.25">
      <c r="A98" s="44">
        <v>96</v>
      </c>
      <c r="B98" s="46">
        <v>2.7839999999999998</v>
      </c>
    </row>
    <row r="99" spans="1:2" x14ac:dyDescent="0.25">
      <c r="A99" s="44">
        <v>97</v>
      </c>
      <c r="B99" s="46">
        <v>2.5939999999999999</v>
      </c>
    </row>
    <row r="100" spans="1:2" x14ac:dyDescent="0.25">
      <c r="A100" s="44">
        <v>98</v>
      </c>
      <c r="B100" s="46">
        <v>2.4300000000000002</v>
      </c>
    </row>
    <row r="101" spans="1:2" x14ac:dyDescent="0.25">
      <c r="A101" s="44">
        <v>99</v>
      </c>
      <c r="B101" s="46">
        <v>2.2989999999999999</v>
      </c>
    </row>
  </sheetData>
  <sheetProtection algorithmName="SHA-512" hashValue="r3fozJaPoBHPhXFQzT1VvEogYB+UpamXVf7hsGufqRX7w1F5NkfElA1Ye/V0D6IaBmVNpXP49lNYTN5XoWVM/A==" saltValue="Tto8bJrufwYittcFoqxMQw==" spinCount="100000" sheet="1" objects="1" scenarios="1"/>
  <conditionalFormatting sqref="A6:A21">
    <cfRule type="expression" dxfId="239" priority="1" stopIfTrue="1">
      <formula>MOD(ROW(),2)=0</formula>
    </cfRule>
    <cfRule type="expression" dxfId="238" priority="2" stopIfTrue="1">
      <formula>MOD(ROW(),2)&lt;&gt;0</formula>
    </cfRule>
  </conditionalFormatting>
  <conditionalFormatting sqref="A26:A101">
    <cfRule type="expression" dxfId="237" priority="5" stopIfTrue="1">
      <formula>MOD(ROW(),2)=0</formula>
    </cfRule>
    <cfRule type="expression" dxfId="236" priority="6" stopIfTrue="1">
      <formula>MOD(ROW(),2)&lt;&gt;0</formula>
    </cfRule>
  </conditionalFormatting>
  <conditionalFormatting sqref="B6:B21">
    <cfRule type="expression" dxfId="235" priority="3" stopIfTrue="1">
      <formula>MOD(ROW(),2)=0</formula>
    </cfRule>
    <cfRule type="expression" dxfId="234" priority="4" stopIfTrue="1">
      <formula>MOD(ROW(),2)&lt;&gt;0</formula>
    </cfRule>
  </conditionalFormatting>
  <conditionalFormatting sqref="B26:B101">
    <cfRule type="expression" dxfId="233" priority="7" stopIfTrue="1">
      <formula>MOD(ROW(),2)=0</formula>
    </cfRule>
    <cfRule type="expression" dxfId="232"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5EC6-7877-42FA-AA52-385CFF2FEF23}">
  <sheetPr codeName="Sheet64"/>
  <dimension ref="A1:M53"/>
  <sheetViews>
    <sheetView showGridLines="0" workbookViewId="0">
      <selection activeCell="A6" sqref="A6"/>
    </sheetView>
  </sheetViews>
  <sheetFormatPr defaultRowHeight="12.5" x14ac:dyDescent="0.25"/>
  <cols>
    <col min="1" max="1" width="34" customWidth="1"/>
    <col min="3" max="3" width="10.1796875" customWidth="1"/>
    <col min="4" max="4" width="10"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Commutation - x-505</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1992</v>
      </c>
      <c r="C8" s="48"/>
      <c r="D8" s="48"/>
      <c r="E8" s="48"/>
      <c r="F8" s="48"/>
      <c r="G8" s="48"/>
      <c r="H8" s="48"/>
      <c r="I8" s="48"/>
      <c r="J8" s="48"/>
      <c r="K8" s="48"/>
      <c r="L8" s="48"/>
      <c r="M8" s="48"/>
    </row>
    <row r="9" spans="1:13" x14ac:dyDescent="0.25">
      <c r="A9" s="41" t="s">
        <v>125</v>
      </c>
      <c r="B9" s="48" t="s">
        <v>286</v>
      </c>
      <c r="C9" s="48"/>
      <c r="D9" s="48"/>
      <c r="E9" s="48"/>
      <c r="F9" s="48"/>
      <c r="G9" s="48"/>
      <c r="H9" s="48"/>
      <c r="I9" s="48"/>
      <c r="J9" s="48"/>
      <c r="K9" s="48"/>
      <c r="L9" s="48"/>
      <c r="M9" s="48"/>
    </row>
    <row r="10" spans="1:13" x14ac:dyDescent="0.25">
      <c r="A10" s="41" t="s">
        <v>6</v>
      </c>
      <c r="B10" s="48" t="s">
        <v>287</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288</v>
      </c>
      <c r="C12" s="48"/>
      <c r="D12" s="48"/>
      <c r="E12" s="48"/>
      <c r="F12" s="48"/>
      <c r="G12" s="48"/>
      <c r="H12" s="48"/>
      <c r="I12" s="48"/>
      <c r="J12" s="48"/>
      <c r="K12" s="48"/>
      <c r="L12" s="48"/>
      <c r="M12" s="48"/>
    </row>
    <row r="13" spans="1:13" x14ac:dyDescent="0.25">
      <c r="A13" s="41" t="s">
        <v>381</v>
      </c>
      <c r="B13" s="48">
        <v>0</v>
      </c>
      <c r="C13" s="48"/>
      <c r="D13" s="48"/>
      <c r="E13" s="48"/>
      <c r="F13" s="48"/>
      <c r="G13" s="48"/>
      <c r="H13" s="48"/>
      <c r="I13" s="48"/>
      <c r="J13" s="48"/>
      <c r="K13" s="48"/>
      <c r="L13" s="48"/>
      <c r="M13" s="48"/>
    </row>
    <row r="14" spans="1:13" x14ac:dyDescent="0.25">
      <c r="A14" s="41" t="s">
        <v>129</v>
      </c>
      <c r="B14" s="48">
        <v>505</v>
      </c>
      <c r="C14" s="48"/>
      <c r="D14" s="48"/>
      <c r="E14" s="48"/>
      <c r="F14" s="48"/>
      <c r="G14" s="48"/>
      <c r="H14" s="48"/>
      <c r="I14" s="48"/>
      <c r="J14" s="48"/>
      <c r="K14" s="48"/>
      <c r="L14" s="48"/>
      <c r="M14" s="48"/>
    </row>
    <row r="15" spans="1:13" x14ac:dyDescent="0.25">
      <c r="A15" s="41" t="s">
        <v>382</v>
      </c>
      <c r="B15" s="48" t="s">
        <v>289</v>
      </c>
      <c r="C15" s="48"/>
      <c r="D15" s="48"/>
      <c r="E15" s="48"/>
      <c r="F15" s="48"/>
      <c r="G15" s="48"/>
      <c r="H15" s="48"/>
      <c r="I15" s="48"/>
      <c r="J15" s="48"/>
      <c r="K15" s="48"/>
      <c r="L15" s="48"/>
      <c r="M15" s="48"/>
    </row>
    <row r="16" spans="1:13" x14ac:dyDescent="0.25">
      <c r="A16" s="41" t="s">
        <v>131</v>
      </c>
      <c r="B16" s="48" t="s">
        <v>278</v>
      </c>
      <c r="C16" s="48"/>
      <c r="D16" s="48"/>
      <c r="E16" s="48"/>
      <c r="F16" s="48"/>
      <c r="G16" s="48"/>
      <c r="H16" s="48"/>
      <c r="I16" s="48"/>
      <c r="J16" s="48"/>
      <c r="K16" s="48"/>
      <c r="L16" s="48"/>
      <c r="M16" s="48"/>
    </row>
    <row r="17" spans="1:13" x14ac:dyDescent="0.25">
      <c r="A17" s="42" t="s">
        <v>383</v>
      </c>
      <c r="B17" s="48"/>
      <c r="C17" s="48"/>
      <c r="D17" s="48"/>
      <c r="E17" s="48"/>
      <c r="F17" s="48"/>
      <c r="G17" s="48"/>
      <c r="H17" s="48"/>
      <c r="I17" s="48"/>
      <c r="J17" s="48"/>
      <c r="K17" s="48"/>
      <c r="L17" s="48"/>
      <c r="M17" s="48"/>
    </row>
    <row r="18" spans="1:13" x14ac:dyDescent="0.25">
      <c r="A18" s="41" t="s">
        <v>133</v>
      </c>
      <c r="B18" s="49">
        <v>46163</v>
      </c>
      <c r="C18" s="49"/>
      <c r="D18" s="49"/>
      <c r="E18" s="49"/>
      <c r="F18" s="49"/>
      <c r="G18" s="49"/>
      <c r="H18" s="49"/>
      <c r="I18" s="49"/>
      <c r="J18" s="49"/>
      <c r="K18" s="49"/>
      <c r="L18" s="49"/>
      <c r="M18" s="49"/>
    </row>
    <row r="19" spans="1:13" x14ac:dyDescent="0.25">
      <c r="A19" s="41" t="s">
        <v>134</v>
      </c>
      <c r="B19" s="49">
        <v>46163</v>
      </c>
      <c r="C19" s="49"/>
      <c r="D19" s="49"/>
      <c r="E19" s="49"/>
      <c r="F19" s="49"/>
      <c r="G19" s="49"/>
      <c r="H19" s="49"/>
      <c r="I19" s="49"/>
      <c r="J19" s="49"/>
      <c r="K19" s="49"/>
      <c r="L19" s="49"/>
      <c r="M19" s="49"/>
    </row>
    <row r="20" spans="1:13" x14ac:dyDescent="0.25">
      <c r="A20" s="41" t="s">
        <v>135</v>
      </c>
      <c r="B20" s="48" t="s">
        <v>144</v>
      </c>
      <c r="C20" s="48"/>
      <c r="D20" s="48"/>
      <c r="E20" s="48"/>
      <c r="F20" s="48"/>
      <c r="G20" s="48"/>
      <c r="H20" s="48"/>
      <c r="I20" s="48"/>
      <c r="J20" s="48"/>
      <c r="K20" s="48"/>
      <c r="L20" s="48"/>
      <c r="M20" s="48"/>
    </row>
    <row r="21" spans="1:13" x14ac:dyDescent="0.25">
      <c r="A21" s="41" t="s">
        <v>384</v>
      </c>
      <c r="B21" s="48" t="s">
        <v>63</v>
      </c>
      <c r="C21" s="48"/>
      <c r="D21" s="48"/>
      <c r="E21" s="48"/>
      <c r="F21" s="48"/>
      <c r="G21" s="48"/>
      <c r="H21" s="48"/>
      <c r="I21" s="48"/>
      <c r="J21" s="48"/>
      <c r="K21" s="48"/>
      <c r="L21" s="48"/>
      <c r="M21" s="48"/>
    </row>
    <row r="23" spans="1:13" x14ac:dyDescent="0.25">
      <c r="A23" s="23" t="str">
        <f>HYPERLINK("#'Factor List'!A1", "Back to Factor List")</f>
        <v>Back to Factor List</v>
      </c>
      <c r="B23" s="23" t="str">
        <f>HYPERLINK("#'Assumptions'!A1", "Assumptions")</f>
        <v>Assumptions</v>
      </c>
    </row>
    <row r="26" spans="1:13" s="58" customFormat="1" ht="13" x14ac:dyDescent="0.25">
      <c r="A26" s="57" t="s">
        <v>412</v>
      </c>
      <c r="B26" s="57">
        <v>0</v>
      </c>
      <c r="C26" s="57">
        <v>1</v>
      </c>
      <c r="D26" s="57">
        <v>2</v>
      </c>
      <c r="E26" s="57">
        <v>3</v>
      </c>
      <c r="F26" s="57">
        <v>4</v>
      </c>
      <c r="G26" s="57">
        <v>5</v>
      </c>
      <c r="H26" s="57">
        <v>6</v>
      </c>
      <c r="I26" s="57">
        <v>7</v>
      </c>
      <c r="J26" s="57">
        <v>8</v>
      </c>
      <c r="K26" s="57">
        <v>9</v>
      </c>
      <c r="L26" s="57">
        <v>10</v>
      </c>
      <c r="M26" s="57">
        <v>11</v>
      </c>
    </row>
    <row r="27" spans="1:13" x14ac:dyDescent="0.25">
      <c r="A27" s="44" t="s">
        <v>420</v>
      </c>
      <c r="B27" s="45">
        <v>24.9</v>
      </c>
      <c r="C27" s="45"/>
      <c r="D27" s="45"/>
      <c r="E27" s="45"/>
      <c r="F27" s="45"/>
      <c r="G27" s="45"/>
      <c r="H27" s="45"/>
      <c r="I27" s="45"/>
      <c r="J27" s="45"/>
      <c r="K27" s="45"/>
      <c r="L27" s="45"/>
      <c r="M27" s="45"/>
    </row>
    <row r="28" spans="1:13" x14ac:dyDescent="0.25">
      <c r="A28" s="44">
        <v>50</v>
      </c>
      <c r="B28" s="45">
        <v>24.9</v>
      </c>
      <c r="C28" s="45">
        <v>24.9</v>
      </c>
      <c r="D28" s="45">
        <v>24.8</v>
      </c>
      <c r="E28" s="45">
        <v>24.8</v>
      </c>
      <c r="F28" s="45">
        <v>24.8</v>
      </c>
      <c r="G28" s="45">
        <v>24.7</v>
      </c>
      <c r="H28" s="45">
        <v>24.7</v>
      </c>
      <c r="I28" s="45">
        <v>24.6</v>
      </c>
      <c r="J28" s="45">
        <v>24.6</v>
      </c>
      <c r="K28" s="45">
        <v>24.6</v>
      </c>
      <c r="L28" s="45">
        <v>24.5</v>
      </c>
      <c r="M28" s="45">
        <v>24.5</v>
      </c>
    </row>
    <row r="29" spans="1:13" x14ac:dyDescent="0.25">
      <c r="A29" s="44">
        <v>51</v>
      </c>
      <c r="B29" s="45">
        <v>24.5</v>
      </c>
      <c r="C29" s="45">
        <v>24.4</v>
      </c>
      <c r="D29" s="45">
        <v>24.4</v>
      </c>
      <c r="E29" s="45">
        <v>24.4</v>
      </c>
      <c r="F29" s="45">
        <v>24.3</v>
      </c>
      <c r="G29" s="45">
        <v>24.3</v>
      </c>
      <c r="H29" s="45">
        <v>24.2</v>
      </c>
      <c r="I29" s="45">
        <v>24.2</v>
      </c>
      <c r="J29" s="45">
        <v>24.2</v>
      </c>
      <c r="K29" s="45">
        <v>24.1</v>
      </c>
      <c r="L29" s="45">
        <v>24.1</v>
      </c>
      <c r="M29" s="45">
        <v>24.1</v>
      </c>
    </row>
    <row r="30" spans="1:13" x14ac:dyDescent="0.25">
      <c r="A30" s="44">
        <v>52</v>
      </c>
      <c r="B30" s="45">
        <v>24</v>
      </c>
      <c r="C30" s="45">
        <v>24</v>
      </c>
      <c r="D30" s="45">
        <v>23.9</v>
      </c>
      <c r="E30" s="45">
        <v>23.9</v>
      </c>
      <c r="F30" s="45">
        <v>23.9</v>
      </c>
      <c r="G30" s="45">
        <v>23.8</v>
      </c>
      <c r="H30" s="45">
        <v>23.8</v>
      </c>
      <c r="I30" s="45">
        <v>23.8</v>
      </c>
      <c r="J30" s="45">
        <v>23.7</v>
      </c>
      <c r="K30" s="45">
        <v>23.7</v>
      </c>
      <c r="L30" s="45">
        <v>23.6</v>
      </c>
      <c r="M30" s="45">
        <v>23.6</v>
      </c>
    </row>
    <row r="31" spans="1:13" x14ac:dyDescent="0.25">
      <c r="A31" s="44">
        <v>53</v>
      </c>
      <c r="B31" s="45">
        <v>23.6</v>
      </c>
      <c r="C31" s="45">
        <v>23.5</v>
      </c>
      <c r="D31" s="45">
        <v>23.5</v>
      </c>
      <c r="E31" s="45">
        <v>23.4</v>
      </c>
      <c r="F31" s="45">
        <v>23.4</v>
      </c>
      <c r="G31" s="45">
        <v>23.3</v>
      </c>
      <c r="H31" s="45">
        <v>23.3</v>
      </c>
      <c r="I31" s="45">
        <v>23.3</v>
      </c>
      <c r="J31" s="45">
        <v>23.2</v>
      </c>
      <c r="K31" s="45">
        <v>23.2</v>
      </c>
      <c r="L31" s="45">
        <v>23.1</v>
      </c>
      <c r="M31" s="45">
        <v>23.1</v>
      </c>
    </row>
    <row r="32" spans="1:13" x14ac:dyDescent="0.25">
      <c r="A32" s="44">
        <v>54</v>
      </c>
      <c r="B32" s="45">
        <v>23.1</v>
      </c>
      <c r="C32" s="45">
        <v>23</v>
      </c>
      <c r="D32" s="45">
        <v>23</v>
      </c>
      <c r="E32" s="45">
        <v>22.9</v>
      </c>
      <c r="F32" s="45">
        <v>22.9</v>
      </c>
      <c r="G32" s="45">
        <v>22.9</v>
      </c>
      <c r="H32" s="45">
        <v>22.8</v>
      </c>
      <c r="I32" s="45">
        <v>22.8</v>
      </c>
      <c r="J32" s="45">
        <v>22.7</v>
      </c>
      <c r="K32" s="45">
        <v>22.7</v>
      </c>
      <c r="L32" s="45">
        <v>22.6</v>
      </c>
      <c r="M32" s="45">
        <v>22.6</v>
      </c>
    </row>
    <row r="33" spans="1:13" x14ac:dyDescent="0.25">
      <c r="A33" s="44">
        <v>55</v>
      </c>
      <c r="B33" s="45">
        <v>22.6</v>
      </c>
      <c r="C33" s="45">
        <v>22.5</v>
      </c>
      <c r="D33" s="45">
        <v>22.5</v>
      </c>
      <c r="E33" s="45">
        <v>22.4</v>
      </c>
      <c r="F33" s="45">
        <v>22.4</v>
      </c>
      <c r="G33" s="45">
        <v>22.3</v>
      </c>
      <c r="H33" s="45">
        <v>22.3</v>
      </c>
      <c r="I33" s="45">
        <v>22.2</v>
      </c>
      <c r="J33" s="45">
        <v>22.2</v>
      </c>
      <c r="K33" s="45">
        <v>22.2</v>
      </c>
      <c r="L33" s="45">
        <v>22.1</v>
      </c>
      <c r="M33" s="45">
        <v>22.1</v>
      </c>
    </row>
    <row r="34" spans="1:13" x14ac:dyDescent="0.25">
      <c r="A34" s="44">
        <v>56</v>
      </c>
      <c r="B34" s="45">
        <v>22</v>
      </c>
      <c r="C34" s="45">
        <v>22</v>
      </c>
      <c r="D34" s="45">
        <v>21.9</v>
      </c>
      <c r="E34" s="45">
        <v>21.9</v>
      </c>
      <c r="F34" s="45">
        <v>21.9</v>
      </c>
      <c r="G34" s="45">
        <v>21.8</v>
      </c>
      <c r="H34" s="45">
        <v>21.8</v>
      </c>
      <c r="I34" s="45">
        <v>21.7</v>
      </c>
      <c r="J34" s="45">
        <v>21.7</v>
      </c>
      <c r="K34" s="45">
        <v>21.6</v>
      </c>
      <c r="L34" s="45">
        <v>21.6</v>
      </c>
      <c r="M34" s="45">
        <v>21.5</v>
      </c>
    </row>
    <row r="35" spans="1:13" x14ac:dyDescent="0.25">
      <c r="A35" s="44">
        <v>57</v>
      </c>
      <c r="B35" s="45">
        <v>21.5</v>
      </c>
      <c r="C35" s="45">
        <v>21.5</v>
      </c>
      <c r="D35" s="45">
        <v>21.4</v>
      </c>
      <c r="E35" s="45">
        <v>21.4</v>
      </c>
      <c r="F35" s="45">
        <v>21.3</v>
      </c>
      <c r="G35" s="45">
        <v>21.3</v>
      </c>
      <c r="H35" s="45">
        <v>21.2</v>
      </c>
      <c r="I35" s="45">
        <v>21.2</v>
      </c>
      <c r="J35" s="45">
        <v>21.1</v>
      </c>
      <c r="K35" s="45">
        <v>21.1</v>
      </c>
      <c r="L35" s="45">
        <v>21.1</v>
      </c>
      <c r="M35" s="45">
        <v>21</v>
      </c>
    </row>
    <row r="36" spans="1:13" x14ac:dyDescent="0.25">
      <c r="A36" s="44">
        <v>58</v>
      </c>
      <c r="B36" s="45">
        <v>21</v>
      </c>
      <c r="C36" s="45">
        <v>20.9</v>
      </c>
      <c r="D36" s="45">
        <v>20.9</v>
      </c>
      <c r="E36" s="45">
        <v>20.8</v>
      </c>
      <c r="F36" s="45">
        <v>20.8</v>
      </c>
      <c r="G36" s="45">
        <v>20.7</v>
      </c>
      <c r="H36" s="45">
        <v>20.7</v>
      </c>
      <c r="I36" s="45">
        <v>20.6</v>
      </c>
      <c r="J36" s="45">
        <v>20.6</v>
      </c>
      <c r="K36" s="45">
        <v>20.6</v>
      </c>
      <c r="L36" s="45">
        <v>20.5</v>
      </c>
      <c r="M36" s="45">
        <v>20.5</v>
      </c>
    </row>
    <row r="37" spans="1:13" x14ac:dyDescent="0.25">
      <c r="A37" s="44">
        <v>59</v>
      </c>
      <c r="B37" s="45">
        <v>20.399999999999999</v>
      </c>
      <c r="C37" s="45">
        <v>20.399999999999999</v>
      </c>
      <c r="D37" s="45">
        <v>20.3</v>
      </c>
      <c r="E37" s="45">
        <v>20.3</v>
      </c>
      <c r="F37" s="45">
        <v>20.2</v>
      </c>
      <c r="G37" s="45">
        <v>20.2</v>
      </c>
      <c r="H37" s="45">
        <v>20.100000000000001</v>
      </c>
      <c r="I37" s="45">
        <v>20.100000000000001</v>
      </c>
      <c r="J37" s="45">
        <v>20.100000000000001</v>
      </c>
      <c r="K37" s="45">
        <v>20</v>
      </c>
      <c r="L37" s="45">
        <v>20</v>
      </c>
      <c r="M37" s="45">
        <v>19.899999999999999</v>
      </c>
    </row>
    <row r="38" spans="1:13" x14ac:dyDescent="0.25">
      <c r="A38" s="44">
        <v>60</v>
      </c>
      <c r="B38" s="45">
        <v>19.899999999999999</v>
      </c>
      <c r="C38" s="45">
        <v>19.8</v>
      </c>
      <c r="D38" s="45">
        <v>19.8</v>
      </c>
      <c r="E38" s="45">
        <v>19.7</v>
      </c>
      <c r="F38" s="45">
        <v>19.7</v>
      </c>
      <c r="G38" s="45">
        <v>19.600000000000001</v>
      </c>
      <c r="H38" s="45">
        <v>19.600000000000001</v>
      </c>
      <c r="I38" s="45">
        <v>19.600000000000001</v>
      </c>
      <c r="J38" s="45">
        <v>19.5</v>
      </c>
      <c r="K38" s="45">
        <v>19.5</v>
      </c>
      <c r="L38" s="45">
        <v>19.399999999999999</v>
      </c>
      <c r="M38" s="45">
        <v>19.399999999999999</v>
      </c>
    </row>
    <row r="39" spans="1:13" x14ac:dyDescent="0.25">
      <c r="A39" s="44">
        <v>61</v>
      </c>
      <c r="B39" s="45">
        <v>19.3</v>
      </c>
      <c r="C39" s="45">
        <v>19.3</v>
      </c>
      <c r="D39" s="45">
        <v>19.2</v>
      </c>
      <c r="E39" s="45">
        <v>19.2</v>
      </c>
      <c r="F39" s="45">
        <v>19.100000000000001</v>
      </c>
      <c r="G39" s="45">
        <v>19.100000000000001</v>
      </c>
      <c r="H39" s="45">
        <v>19</v>
      </c>
      <c r="I39" s="45">
        <v>19</v>
      </c>
      <c r="J39" s="45">
        <v>18.899999999999999</v>
      </c>
      <c r="K39" s="45">
        <v>18.899999999999999</v>
      </c>
      <c r="L39" s="45">
        <v>18.899999999999999</v>
      </c>
      <c r="M39" s="45">
        <v>18.8</v>
      </c>
    </row>
    <row r="40" spans="1:13" x14ac:dyDescent="0.25">
      <c r="A40" s="44">
        <v>62</v>
      </c>
      <c r="B40" s="45">
        <v>18.8</v>
      </c>
      <c r="C40" s="45">
        <v>18.7</v>
      </c>
      <c r="D40" s="45">
        <v>18.7</v>
      </c>
      <c r="E40" s="45">
        <v>18.600000000000001</v>
      </c>
      <c r="F40" s="45">
        <v>18.600000000000001</v>
      </c>
      <c r="G40" s="45">
        <v>18.5</v>
      </c>
      <c r="H40" s="45">
        <v>18.5</v>
      </c>
      <c r="I40" s="45">
        <v>18.399999999999999</v>
      </c>
      <c r="J40" s="45">
        <v>18.399999999999999</v>
      </c>
      <c r="K40" s="45">
        <v>18.3</v>
      </c>
      <c r="L40" s="45">
        <v>18.3</v>
      </c>
      <c r="M40" s="45">
        <v>18.2</v>
      </c>
    </row>
    <row r="41" spans="1:13" x14ac:dyDescent="0.25">
      <c r="A41" s="44">
        <v>63</v>
      </c>
      <c r="B41" s="45">
        <v>18.2</v>
      </c>
      <c r="C41" s="45">
        <v>18.2</v>
      </c>
      <c r="D41" s="45">
        <v>18.100000000000001</v>
      </c>
      <c r="E41" s="45">
        <v>18.100000000000001</v>
      </c>
      <c r="F41" s="45">
        <v>18</v>
      </c>
      <c r="G41" s="45">
        <v>18</v>
      </c>
      <c r="H41" s="45">
        <v>17.899999999999999</v>
      </c>
      <c r="I41" s="45">
        <v>17.899999999999999</v>
      </c>
      <c r="J41" s="45">
        <v>17.8</v>
      </c>
      <c r="K41" s="45">
        <v>17.8</v>
      </c>
      <c r="L41" s="45">
        <v>17.7</v>
      </c>
      <c r="M41" s="45">
        <v>17.7</v>
      </c>
    </row>
    <row r="42" spans="1:13" x14ac:dyDescent="0.25">
      <c r="A42" s="44">
        <v>64</v>
      </c>
      <c r="B42" s="45">
        <v>17.600000000000001</v>
      </c>
      <c r="C42" s="45">
        <v>17.600000000000001</v>
      </c>
      <c r="D42" s="45">
        <v>17.5</v>
      </c>
      <c r="E42" s="45">
        <v>17.5</v>
      </c>
      <c r="F42" s="45">
        <v>17.399999999999999</v>
      </c>
      <c r="G42" s="45">
        <v>17.399999999999999</v>
      </c>
      <c r="H42" s="45">
        <v>17.3</v>
      </c>
      <c r="I42" s="45">
        <v>17.3</v>
      </c>
      <c r="J42" s="45">
        <v>17.2</v>
      </c>
      <c r="K42" s="45">
        <v>17.2</v>
      </c>
      <c r="L42" s="45">
        <v>17.2</v>
      </c>
      <c r="M42" s="45">
        <v>17.100000000000001</v>
      </c>
    </row>
    <row r="43" spans="1:13" x14ac:dyDescent="0.25">
      <c r="A43" s="44">
        <v>65</v>
      </c>
      <c r="B43" s="45">
        <v>17.100000000000001</v>
      </c>
      <c r="C43" s="45">
        <v>17</v>
      </c>
      <c r="D43" s="45">
        <v>17</v>
      </c>
      <c r="E43" s="45">
        <v>16.899999999999999</v>
      </c>
      <c r="F43" s="45">
        <v>16.899999999999999</v>
      </c>
      <c r="G43" s="45">
        <v>16.8</v>
      </c>
      <c r="H43" s="45">
        <v>16.8</v>
      </c>
      <c r="I43" s="45">
        <v>16.7</v>
      </c>
      <c r="J43" s="45">
        <v>16.7</v>
      </c>
      <c r="K43" s="45">
        <v>16.600000000000001</v>
      </c>
      <c r="L43" s="45">
        <v>16.600000000000001</v>
      </c>
      <c r="M43" s="45">
        <v>16.5</v>
      </c>
    </row>
    <row r="44" spans="1:13" x14ac:dyDescent="0.25">
      <c r="A44" s="44">
        <v>66</v>
      </c>
      <c r="B44" s="45">
        <v>16.5</v>
      </c>
      <c r="C44" s="45">
        <v>16.399999999999999</v>
      </c>
      <c r="D44" s="45">
        <v>16.399999999999999</v>
      </c>
      <c r="E44" s="45">
        <v>16.3</v>
      </c>
      <c r="F44" s="45">
        <v>16.3</v>
      </c>
      <c r="G44" s="45">
        <v>16.2</v>
      </c>
      <c r="H44" s="45">
        <v>16.2</v>
      </c>
      <c r="I44" s="45">
        <v>16.100000000000001</v>
      </c>
      <c r="J44" s="45">
        <v>16.100000000000001</v>
      </c>
      <c r="K44" s="45">
        <v>16</v>
      </c>
      <c r="L44" s="45">
        <v>16</v>
      </c>
      <c r="M44" s="45">
        <v>16</v>
      </c>
    </row>
    <row r="45" spans="1:13" x14ac:dyDescent="0.25">
      <c r="A45" s="44">
        <v>67</v>
      </c>
      <c r="B45" s="45">
        <v>15.9</v>
      </c>
      <c r="C45" s="45">
        <v>15.9</v>
      </c>
      <c r="D45" s="45">
        <v>15.8</v>
      </c>
      <c r="E45" s="45">
        <v>15.8</v>
      </c>
      <c r="F45" s="45">
        <v>15.7</v>
      </c>
      <c r="G45" s="45">
        <v>15.7</v>
      </c>
      <c r="H45" s="45">
        <v>15.6</v>
      </c>
      <c r="I45" s="45">
        <v>15.6</v>
      </c>
      <c r="J45" s="45">
        <v>15.5</v>
      </c>
      <c r="K45" s="45">
        <v>15.5</v>
      </c>
      <c r="L45" s="45">
        <v>15.4</v>
      </c>
      <c r="M45" s="45">
        <v>15.4</v>
      </c>
    </row>
    <row r="46" spans="1:13" x14ac:dyDescent="0.25">
      <c r="A46" s="44">
        <v>68</v>
      </c>
      <c r="B46" s="45">
        <v>15.3</v>
      </c>
      <c r="C46" s="45">
        <v>15.3</v>
      </c>
      <c r="D46" s="45">
        <v>15.2</v>
      </c>
      <c r="E46" s="45">
        <v>15.2</v>
      </c>
      <c r="F46" s="45">
        <v>15.1</v>
      </c>
      <c r="G46" s="45">
        <v>15.1</v>
      </c>
      <c r="H46" s="45">
        <v>15</v>
      </c>
      <c r="I46" s="45">
        <v>15</v>
      </c>
      <c r="J46" s="45">
        <v>14.9</v>
      </c>
      <c r="K46" s="45">
        <v>14.9</v>
      </c>
      <c r="L46" s="45">
        <v>14.8</v>
      </c>
      <c r="M46" s="45">
        <v>14.8</v>
      </c>
    </row>
    <row r="47" spans="1:13" x14ac:dyDescent="0.25">
      <c r="A47" s="44">
        <v>69</v>
      </c>
      <c r="B47" s="45">
        <v>14.7</v>
      </c>
      <c r="C47" s="45">
        <v>14.7</v>
      </c>
      <c r="D47" s="45">
        <v>14.6</v>
      </c>
      <c r="E47" s="45">
        <v>14.6</v>
      </c>
      <c r="F47" s="45">
        <v>14.5</v>
      </c>
      <c r="G47" s="45">
        <v>14.5</v>
      </c>
      <c r="H47" s="45">
        <v>14.4</v>
      </c>
      <c r="I47" s="45">
        <v>14.4</v>
      </c>
      <c r="J47" s="45">
        <v>14.3</v>
      </c>
      <c r="K47" s="45">
        <v>14.3</v>
      </c>
      <c r="L47" s="45">
        <v>14.2</v>
      </c>
      <c r="M47" s="45">
        <v>14.2</v>
      </c>
    </row>
    <row r="48" spans="1:13" x14ac:dyDescent="0.25">
      <c r="A48" s="44">
        <v>70</v>
      </c>
      <c r="B48" s="45">
        <v>14.1</v>
      </c>
      <c r="C48" s="45">
        <v>14.1</v>
      </c>
      <c r="D48" s="45">
        <v>14</v>
      </c>
      <c r="E48" s="45">
        <v>14</v>
      </c>
      <c r="F48" s="45">
        <v>13.9</v>
      </c>
      <c r="G48" s="45">
        <v>13.9</v>
      </c>
      <c r="H48" s="45">
        <v>13.8</v>
      </c>
      <c r="I48" s="45">
        <v>13.8</v>
      </c>
      <c r="J48" s="45">
        <v>13.7</v>
      </c>
      <c r="K48" s="45">
        <v>13.7</v>
      </c>
      <c r="L48" s="45">
        <v>13.6</v>
      </c>
      <c r="M48" s="45">
        <v>13.6</v>
      </c>
    </row>
    <row r="49" spans="1:13" x14ac:dyDescent="0.25">
      <c r="A49" s="44">
        <v>71</v>
      </c>
      <c r="B49" s="45">
        <v>13.5</v>
      </c>
      <c r="C49" s="45">
        <v>13.5</v>
      </c>
      <c r="D49" s="45">
        <v>13.4</v>
      </c>
      <c r="E49" s="45">
        <v>13.4</v>
      </c>
      <c r="F49" s="45">
        <v>13.3</v>
      </c>
      <c r="G49" s="45">
        <v>13.3</v>
      </c>
      <c r="H49" s="45">
        <v>13.2</v>
      </c>
      <c r="I49" s="45">
        <v>13.2</v>
      </c>
      <c r="J49" s="45">
        <v>13.1</v>
      </c>
      <c r="K49" s="45">
        <v>13.1</v>
      </c>
      <c r="L49" s="45">
        <v>13</v>
      </c>
      <c r="M49" s="45">
        <v>13</v>
      </c>
    </row>
    <row r="50" spans="1:13" x14ac:dyDescent="0.25">
      <c r="A50" s="44">
        <v>72</v>
      </c>
      <c r="B50" s="45">
        <v>12.9</v>
      </c>
      <c r="C50" s="45">
        <v>12.9</v>
      </c>
      <c r="D50" s="45">
        <v>12.8</v>
      </c>
      <c r="E50" s="45">
        <v>12.8</v>
      </c>
      <c r="F50" s="45">
        <v>12.7</v>
      </c>
      <c r="G50" s="45">
        <v>12.7</v>
      </c>
      <c r="H50" s="45">
        <v>12.6</v>
      </c>
      <c r="I50" s="45">
        <v>12.6</v>
      </c>
      <c r="J50" s="45">
        <v>12.5</v>
      </c>
      <c r="K50" s="45">
        <v>12.5</v>
      </c>
      <c r="L50" s="45">
        <v>12.4</v>
      </c>
      <c r="M50" s="45">
        <v>12.4</v>
      </c>
    </row>
    <row r="51" spans="1:13" x14ac:dyDescent="0.25">
      <c r="A51" s="44">
        <v>73</v>
      </c>
      <c r="B51" s="45">
        <v>12.3</v>
      </c>
      <c r="C51" s="45">
        <v>12.3</v>
      </c>
      <c r="D51" s="45">
        <v>12.2</v>
      </c>
      <c r="E51" s="45">
        <v>12.2</v>
      </c>
      <c r="F51" s="45">
        <v>12.1</v>
      </c>
      <c r="G51" s="45">
        <v>12.1</v>
      </c>
      <c r="H51" s="45">
        <v>12</v>
      </c>
      <c r="I51" s="45">
        <v>12</v>
      </c>
      <c r="J51" s="45">
        <v>11.9</v>
      </c>
      <c r="K51" s="45">
        <v>11.9</v>
      </c>
      <c r="L51" s="45">
        <v>11.8</v>
      </c>
      <c r="M51" s="45">
        <v>11.8</v>
      </c>
    </row>
    <row r="52" spans="1:13" x14ac:dyDescent="0.25">
      <c r="A52" s="44">
        <v>74</v>
      </c>
      <c r="B52" s="45">
        <v>11.7</v>
      </c>
      <c r="C52" s="45">
        <v>11.7</v>
      </c>
      <c r="D52" s="45">
        <v>11.6</v>
      </c>
      <c r="E52" s="45">
        <v>11.6</v>
      </c>
      <c r="F52" s="45">
        <v>11.6</v>
      </c>
      <c r="G52" s="45">
        <v>11.5</v>
      </c>
      <c r="H52" s="45">
        <v>11.5</v>
      </c>
      <c r="I52" s="45">
        <v>11.4</v>
      </c>
      <c r="J52" s="45">
        <v>11.4</v>
      </c>
      <c r="K52" s="45">
        <v>11.3</v>
      </c>
      <c r="L52" s="45">
        <v>11.3</v>
      </c>
      <c r="M52" s="45">
        <v>11.2</v>
      </c>
    </row>
    <row r="53" spans="1:13" x14ac:dyDescent="0.25">
      <c r="A53" s="44">
        <v>75</v>
      </c>
      <c r="B53" s="45">
        <v>11.2</v>
      </c>
      <c r="C53" s="45"/>
      <c r="D53" s="45"/>
      <c r="E53" s="45"/>
      <c r="F53" s="45"/>
      <c r="G53" s="45"/>
      <c r="H53" s="45"/>
      <c r="I53" s="45"/>
      <c r="J53" s="45"/>
      <c r="K53" s="45"/>
      <c r="L53" s="45"/>
      <c r="M53" s="45"/>
    </row>
  </sheetData>
  <sheetProtection algorithmName="SHA-512" hashValue="hiZGd2UHgtLonJsWm3AIGXx4wN5zpi97OTMUJB/keWxngGBeOgIn/RqjlIVTdVNdztnTIqR0JzAyWhE1Z8k2JQ==" saltValue="0uED9RIvanDh6f39HW8GWA==" spinCount="100000" sheet="1" objects="1" scenarios="1"/>
  <conditionalFormatting sqref="A6:A21">
    <cfRule type="expression" dxfId="231" priority="1" stopIfTrue="1">
      <formula>MOD(ROW(),2)=0</formula>
    </cfRule>
    <cfRule type="expression" dxfId="230" priority="2" stopIfTrue="1">
      <formula>MOD(ROW(),2)&lt;&gt;0</formula>
    </cfRule>
  </conditionalFormatting>
  <conditionalFormatting sqref="A26:A53">
    <cfRule type="expression" dxfId="229" priority="5" stopIfTrue="1">
      <formula>MOD(ROW(),2)=0</formula>
    </cfRule>
    <cfRule type="expression" dxfId="228" priority="6" stopIfTrue="1">
      <formula>MOD(ROW(),2)&lt;&gt;0</formula>
    </cfRule>
  </conditionalFormatting>
  <conditionalFormatting sqref="B6:M21">
    <cfRule type="expression" dxfId="227" priority="3" stopIfTrue="1">
      <formula>MOD(ROW(),2)=0</formula>
    </cfRule>
    <cfRule type="expression" dxfId="226" priority="4" stopIfTrue="1">
      <formula>MOD(ROW(),2)&lt;&gt;0</formula>
    </cfRule>
  </conditionalFormatting>
  <conditionalFormatting sqref="B26:M53">
    <cfRule type="expression" dxfId="225" priority="7" stopIfTrue="1">
      <formula>MOD(ROW(),2)=0</formula>
    </cfRule>
    <cfRule type="expression" dxfId="224" priority="8"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465B9-D2D8-4B7E-A80C-198391FB9042}">
  <sheetPr codeName="Sheet65"/>
  <dimension ref="A1:B27"/>
  <sheetViews>
    <sheetView showGridLines="0" workbookViewId="0">
      <selection activeCell="A6" sqref="A6"/>
    </sheetView>
  </sheetViews>
  <sheetFormatPr defaultRowHeight="12.5" x14ac:dyDescent="0.25"/>
  <cols>
    <col min="1" max="1" width="34"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Triv Comm - x-506</v>
      </c>
    </row>
    <row r="6" spans="1:2" x14ac:dyDescent="0.25">
      <c r="A6" s="41" t="s">
        <v>378</v>
      </c>
      <c r="B6" s="48" t="s">
        <v>379</v>
      </c>
    </row>
    <row r="7" spans="1:2" x14ac:dyDescent="0.25">
      <c r="A7" s="41" t="s">
        <v>380</v>
      </c>
      <c r="B7" s="48" t="s">
        <v>31</v>
      </c>
    </row>
    <row r="8" spans="1:2" x14ac:dyDescent="0.25">
      <c r="A8" s="41" t="s">
        <v>124</v>
      </c>
      <c r="B8" s="48" t="s">
        <v>290</v>
      </c>
    </row>
    <row r="9" spans="1:2" x14ac:dyDescent="0.25">
      <c r="A9" s="41" t="s">
        <v>125</v>
      </c>
      <c r="B9" s="48" t="s">
        <v>274</v>
      </c>
    </row>
    <row r="10" spans="1:2" ht="100" x14ac:dyDescent="0.25">
      <c r="A10" s="41" t="s">
        <v>6</v>
      </c>
      <c r="B10" s="48" t="s">
        <v>291</v>
      </c>
    </row>
    <row r="11" spans="1:2" x14ac:dyDescent="0.25">
      <c r="A11" s="41" t="s">
        <v>126</v>
      </c>
      <c r="B11" s="48" t="s">
        <v>213</v>
      </c>
    </row>
    <row r="12" spans="1:2" x14ac:dyDescent="0.25">
      <c r="A12" s="41" t="s">
        <v>127</v>
      </c>
      <c r="B12" s="48" t="s">
        <v>93</v>
      </c>
    </row>
    <row r="13" spans="1:2" x14ac:dyDescent="0.25">
      <c r="A13" s="41" t="s">
        <v>381</v>
      </c>
      <c r="B13" s="48">
        <v>0</v>
      </c>
    </row>
    <row r="14" spans="1:2" x14ac:dyDescent="0.25">
      <c r="A14" s="41" t="s">
        <v>129</v>
      </c>
      <c r="B14" s="48">
        <v>506</v>
      </c>
    </row>
    <row r="15" spans="1:2" x14ac:dyDescent="0.25">
      <c r="A15" s="41" t="s">
        <v>382</v>
      </c>
      <c r="B15" s="48" t="s">
        <v>292</v>
      </c>
    </row>
    <row r="16" spans="1:2" x14ac:dyDescent="0.25">
      <c r="A16" s="41" t="s">
        <v>131</v>
      </c>
      <c r="B16" s="48" t="s">
        <v>293</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c r="A26" s="57" t="s">
        <v>421</v>
      </c>
      <c r="B26" s="57" t="s">
        <v>422</v>
      </c>
    </row>
    <row r="27" spans="1:2" x14ac:dyDescent="0.25">
      <c r="A27" s="43" t="s">
        <v>423</v>
      </c>
      <c r="B27" s="43">
        <v>11</v>
      </c>
    </row>
  </sheetData>
  <sheetProtection algorithmName="SHA-512" hashValue="WfaqswkaFf51P4cm0T8Wdpeog1PemGgQklvaATAkp/9a83hWf7XNnRIktxorlZOiSGQoloklSslpYTkJX5Qm/A==" saltValue="049d6DJLOMj0tbqAxE36ng==" spinCount="100000" sheet="1" objects="1" scenarios="1"/>
  <conditionalFormatting sqref="A6:A21">
    <cfRule type="expression" dxfId="223" priority="1" stopIfTrue="1">
      <formula>MOD(ROW(),2)=0</formula>
    </cfRule>
    <cfRule type="expression" dxfId="222" priority="2" stopIfTrue="1">
      <formula>MOD(ROW(),2)&lt;&gt;0</formula>
    </cfRule>
  </conditionalFormatting>
  <conditionalFormatting sqref="A26:A27">
    <cfRule type="expression" dxfId="221" priority="5" stopIfTrue="1">
      <formula>MOD(ROW(),2)=0</formula>
    </cfRule>
    <cfRule type="expression" dxfId="220" priority="6" stopIfTrue="1">
      <formula>MOD(ROW(),2)&lt;&gt;0</formula>
    </cfRule>
  </conditionalFormatting>
  <conditionalFormatting sqref="B6:B21">
    <cfRule type="expression" dxfId="219" priority="3" stopIfTrue="1">
      <formula>MOD(ROW(),2)=0</formula>
    </cfRule>
    <cfRule type="expression" dxfId="218" priority="4" stopIfTrue="1">
      <formula>MOD(ROW(),2)&lt;&gt;0</formula>
    </cfRule>
  </conditionalFormatting>
  <conditionalFormatting sqref="B26:B27">
    <cfRule type="expression" dxfId="217" priority="7" stopIfTrue="1">
      <formula>MOD(ROW(),2)=0</formula>
    </cfRule>
    <cfRule type="expression" dxfId="216"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B360-D638-4F1B-A16B-47F15913255A}">
  <sheetPr codeName="Sheet66"/>
  <dimension ref="A1:C68"/>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Scheme pays AA - x-603</v>
      </c>
    </row>
    <row r="6" spans="1:3" x14ac:dyDescent="0.25">
      <c r="A6" s="41" t="s">
        <v>378</v>
      </c>
      <c r="B6" s="48" t="s">
        <v>379</v>
      </c>
      <c r="C6" s="48"/>
    </row>
    <row r="7" spans="1:3" x14ac:dyDescent="0.25">
      <c r="A7" s="41" t="s">
        <v>380</v>
      </c>
      <c r="B7" s="48" t="s">
        <v>31</v>
      </c>
      <c r="C7" s="48"/>
    </row>
    <row r="8" spans="1:3" x14ac:dyDescent="0.25">
      <c r="A8" s="41" t="s">
        <v>124</v>
      </c>
      <c r="B8" s="48">
        <v>1992</v>
      </c>
      <c r="C8" s="48"/>
    </row>
    <row r="9" spans="1:3" x14ac:dyDescent="0.25">
      <c r="A9" s="41" t="s">
        <v>125</v>
      </c>
      <c r="B9" s="48" t="s">
        <v>294</v>
      </c>
      <c r="C9" s="48"/>
    </row>
    <row r="10" spans="1:3" ht="25" x14ac:dyDescent="0.25">
      <c r="A10" s="41" t="s">
        <v>6</v>
      </c>
      <c r="B10" s="48" t="s">
        <v>295</v>
      </c>
      <c r="C10" s="48"/>
    </row>
    <row r="11" spans="1:3" x14ac:dyDescent="0.25">
      <c r="A11" s="41" t="s">
        <v>126</v>
      </c>
      <c r="B11" s="48" t="s">
        <v>296</v>
      </c>
      <c r="C11" s="48"/>
    </row>
    <row r="12" spans="1:3" x14ac:dyDescent="0.25">
      <c r="A12" s="41" t="s">
        <v>127</v>
      </c>
      <c r="B12" s="48" t="s">
        <v>297</v>
      </c>
      <c r="C12" s="48"/>
    </row>
    <row r="13" spans="1:3" x14ac:dyDescent="0.25">
      <c r="A13" s="41" t="s">
        <v>381</v>
      </c>
      <c r="B13" s="48">
        <v>2</v>
      </c>
      <c r="C13" s="48"/>
    </row>
    <row r="14" spans="1:3" x14ac:dyDescent="0.25">
      <c r="A14" s="41" t="s">
        <v>129</v>
      </c>
      <c r="B14" s="48">
        <v>603</v>
      </c>
      <c r="C14" s="48"/>
    </row>
    <row r="15" spans="1:3" x14ac:dyDescent="0.25">
      <c r="A15" s="41" t="s">
        <v>382</v>
      </c>
      <c r="B15" s="48" t="s">
        <v>298</v>
      </c>
      <c r="C15" s="48"/>
    </row>
    <row r="16" spans="1:3" x14ac:dyDescent="0.25">
      <c r="A16" s="41" t="s">
        <v>131</v>
      </c>
      <c r="B16" s="48" t="s">
        <v>299</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52" x14ac:dyDescent="0.25">
      <c r="A26" s="57" t="s">
        <v>385</v>
      </c>
      <c r="B26" s="57" t="s">
        <v>424</v>
      </c>
      <c r="C26" s="57" t="s">
        <v>425</v>
      </c>
    </row>
    <row r="27" spans="1:3" x14ac:dyDescent="0.25">
      <c r="A27" s="44">
        <v>18</v>
      </c>
      <c r="B27" s="45">
        <v>10.87</v>
      </c>
      <c r="C27" s="45">
        <v>10.87</v>
      </c>
    </row>
    <row r="28" spans="1:3" x14ac:dyDescent="0.25">
      <c r="A28" s="44">
        <v>19</v>
      </c>
      <c r="B28" s="45">
        <v>11.02</v>
      </c>
      <c r="C28" s="45">
        <v>11.02</v>
      </c>
    </row>
    <row r="29" spans="1:3" x14ac:dyDescent="0.25">
      <c r="A29" s="44">
        <v>20</v>
      </c>
      <c r="B29" s="45">
        <v>11.18</v>
      </c>
      <c r="C29" s="45">
        <v>11.18</v>
      </c>
    </row>
    <row r="30" spans="1:3" x14ac:dyDescent="0.25">
      <c r="A30" s="44">
        <v>21</v>
      </c>
      <c r="B30" s="45">
        <v>11.34</v>
      </c>
      <c r="C30" s="45">
        <v>11.34</v>
      </c>
    </row>
    <row r="31" spans="1:3" x14ac:dyDescent="0.25">
      <c r="A31" s="44">
        <v>22</v>
      </c>
      <c r="B31" s="45">
        <v>11.51</v>
      </c>
      <c r="C31" s="45">
        <v>11.51</v>
      </c>
    </row>
    <row r="32" spans="1:3" x14ac:dyDescent="0.25">
      <c r="A32" s="44">
        <v>23</v>
      </c>
      <c r="B32" s="45">
        <v>11.67</v>
      </c>
      <c r="C32" s="45">
        <v>11.67</v>
      </c>
    </row>
    <row r="33" spans="1:3" x14ac:dyDescent="0.25">
      <c r="A33" s="44">
        <v>24</v>
      </c>
      <c r="B33" s="45">
        <v>11.84</v>
      </c>
      <c r="C33" s="45">
        <v>11.84</v>
      </c>
    </row>
    <row r="34" spans="1:3" x14ac:dyDescent="0.25">
      <c r="A34" s="44">
        <v>25</v>
      </c>
      <c r="B34" s="45">
        <v>12.01</v>
      </c>
      <c r="C34" s="45">
        <v>12.01</v>
      </c>
    </row>
    <row r="35" spans="1:3" x14ac:dyDescent="0.25">
      <c r="A35" s="44">
        <v>26</v>
      </c>
      <c r="B35" s="45">
        <v>12.19</v>
      </c>
      <c r="C35" s="45">
        <v>12.19</v>
      </c>
    </row>
    <row r="36" spans="1:3" x14ac:dyDescent="0.25">
      <c r="A36" s="44">
        <v>27</v>
      </c>
      <c r="B36" s="45">
        <v>12.36</v>
      </c>
      <c r="C36" s="45">
        <v>12.36</v>
      </c>
    </row>
    <row r="37" spans="1:3" x14ac:dyDescent="0.25">
      <c r="A37" s="44">
        <v>28</v>
      </c>
      <c r="B37" s="45">
        <v>12.54</v>
      </c>
      <c r="C37" s="45">
        <v>12.54</v>
      </c>
    </row>
    <row r="38" spans="1:3" x14ac:dyDescent="0.25">
      <c r="A38" s="44">
        <v>29</v>
      </c>
      <c r="B38" s="45">
        <v>12.73</v>
      </c>
      <c r="C38" s="45">
        <v>12.73</v>
      </c>
    </row>
    <row r="39" spans="1:3" x14ac:dyDescent="0.25">
      <c r="A39" s="44">
        <v>30</v>
      </c>
      <c r="B39" s="45">
        <v>12.91</v>
      </c>
      <c r="C39" s="45">
        <v>12.91</v>
      </c>
    </row>
    <row r="40" spans="1:3" x14ac:dyDescent="0.25">
      <c r="A40" s="44">
        <v>31</v>
      </c>
      <c r="B40" s="45">
        <v>13.1</v>
      </c>
      <c r="C40" s="45">
        <v>13.1</v>
      </c>
    </row>
    <row r="41" spans="1:3" x14ac:dyDescent="0.25">
      <c r="A41" s="44">
        <v>32</v>
      </c>
      <c r="B41" s="45">
        <v>13.3</v>
      </c>
      <c r="C41" s="45">
        <v>13.3</v>
      </c>
    </row>
    <row r="42" spans="1:3" x14ac:dyDescent="0.25">
      <c r="A42" s="44">
        <v>33</v>
      </c>
      <c r="B42" s="45">
        <v>13.49</v>
      </c>
      <c r="C42" s="45">
        <v>13.49</v>
      </c>
    </row>
    <row r="43" spans="1:3" x14ac:dyDescent="0.25">
      <c r="A43" s="44">
        <v>34</v>
      </c>
      <c r="B43" s="45">
        <v>13.69</v>
      </c>
      <c r="C43" s="45">
        <v>13.69</v>
      </c>
    </row>
    <row r="44" spans="1:3" x14ac:dyDescent="0.25">
      <c r="A44" s="44">
        <v>35</v>
      </c>
      <c r="B44" s="45">
        <v>13.89</v>
      </c>
      <c r="C44" s="45">
        <v>13.89</v>
      </c>
    </row>
    <row r="45" spans="1:3" x14ac:dyDescent="0.25">
      <c r="A45" s="44">
        <v>36</v>
      </c>
      <c r="B45" s="45">
        <v>14.1</v>
      </c>
      <c r="C45" s="45">
        <v>14.1</v>
      </c>
    </row>
    <row r="46" spans="1:3" x14ac:dyDescent="0.25">
      <c r="A46" s="44">
        <v>37</v>
      </c>
      <c r="B46" s="45">
        <v>14.31</v>
      </c>
      <c r="C46" s="45">
        <v>14.31</v>
      </c>
    </row>
    <row r="47" spans="1:3" x14ac:dyDescent="0.25">
      <c r="A47" s="44">
        <v>38</v>
      </c>
      <c r="B47" s="45">
        <v>14.53</v>
      </c>
      <c r="C47" s="45">
        <v>14.53</v>
      </c>
    </row>
    <row r="48" spans="1:3" x14ac:dyDescent="0.25">
      <c r="A48" s="44">
        <v>39</v>
      </c>
      <c r="B48" s="45">
        <v>14.75</v>
      </c>
      <c r="C48" s="45">
        <v>14.75</v>
      </c>
    </row>
    <row r="49" spans="1:3" x14ac:dyDescent="0.25">
      <c r="A49" s="44">
        <v>40</v>
      </c>
      <c r="B49" s="45">
        <v>14.97</v>
      </c>
      <c r="C49" s="45">
        <v>14.97</v>
      </c>
    </row>
    <row r="50" spans="1:3" x14ac:dyDescent="0.25">
      <c r="A50" s="44">
        <v>41</v>
      </c>
      <c r="B50" s="45">
        <v>15.2</v>
      </c>
      <c r="C50" s="45">
        <v>15.2</v>
      </c>
    </row>
    <row r="51" spans="1:3" x14ac:dyDescent="0.25">
      <c r="A51" s="44">
        <v>42</v>
      </c>
      <c r="B51" s="45">
        <v>15.43</v>
      </c>
      <c r="C51" s="45">
        <v>15.43</v>
      </c>
    </row>
    <row r="52" spans="1:3" x14ac:dyDescent="0.25">
      <c r="A52" s="44">
        <v>43</v>
      </c>
      <c r="B52" s="45">
        <v>15.67</v>
      </c>
      <c r="C52" s="45">
        <v>15.67</v>
      </c>
    </row>
    <row r="53" spans="1:3" x14ac:dyDescent="0.25">
      <c r="A53" s="44">
        <v>44</v>
      </c>
      <c r="B53" s="45">
        <v>15.91</v>
      </c>
      <c r="C53" s="45">
        <v>15.91</v>
      </c>
    </row>
    <row r="54" spans="1:3" x14ac:dyDescent="0.25">
      <c r="A54" s="44">
        <v>45</v>
      </c>
      <c r="B54" s="45">
        <v>16.16</v>
      </c>
      <c r="C54" s="45">
        <v>16.16</v>
      </c>
    </row>
    <row r="55" spans="1:3" x14ac:dyDescent="0.25">
      <c r="A55" s="44">
        <v>46</v>
      </c>
      <c r="B55" s="45">
        <v>16.420000000000002</v>
      </c>
      <c r="C55" s="45">
        <v>16.420000000000002</v>
      </c>
    </row>
    <row r="56" spans="1:3" x14ac:dyDescent="0.25">
      <c r="A56" s="44">
        <v>47</v>
      </c>
      <c r="B56" s="45">
        <v>16.68</v>
      </c>
      <c r="C56" s="45">
        <v>16.68</v>
      </c>
    </row>
    <row r="57" spans="1:3" x14ac:dyDescent="0.25">
      <c r="A57" s="44">
        <v>48</v>
      </c>
      <c r="B57" s="45">
        <v>16.940000000000001</v>
      </c>
      <c r="C57" s="45">
        <v>16.940000000000001</v>
      </c>
    </row>
    <row r="58" spans="1:3" x14ac:dyDescent="0.25">
      <c r="A58" s="44">
        <v>49</v>
      </c>
      <c r="B58" s="45">
        <v>17.22</v>
      </c>
      <c r="C58" s="45">
        <v>17.22</v>
      </c>
    </row>
    <row r="59" spans="1:3" x14ac:dyDescent="0.25">
      <c r="A59" s="44">
        <v>50</v>
      </c>
      <c r="B59" s="45">
        <v>17.5</v>
      </c>
      <c r="C59" s="45">
        <v>17.5</v>
      </c>
    </row>
    <row r="60" spans="1:3" x14ac:dyDescent="0.25">
      <c r="A60" s="44">
        <v>51</v>
      </c>
      <c r="B60" s="45">
        <v>17.79</v>
      </c>
      <c r="C60" s="45">
        <v>17.79</v>
      </c>
    </row>
    <row r="61" spans="1:3" x14ac:dyDescent="0.25">
      <c r="A61" s="44">
        <v>52</v>
      </c>
      <c r="B61" s="45">
        <v>18.09</v>
      </c>
      <c r="C61" s="45">
        <v>18.09</v>
      </c>
    </row>
    <row r="62" spans="1:3" x14ac:dyDescent="0.25">
      <c r="A62" s="44">
        <v>53</v>
      </c>
      <c r="B62" s="45">
        <v>18.39</v>
      </c>
      <c r="C62" s="45">
        <v>18.39</v>
      </c>
    </row>
    <row r="63" spans="1:3" x14ac:dyDescent="0.25">
      <c r="A63" s="44">
        <v>54</v>
      </c>
      <c r="B63" s="45">
        <v>18.71</v>
      </c>
      <c r="C63" s="45">
        <v>18.71</v>
      </c>
    </row>
    <row r="64" spans="1:3" x14ac:dyDescent="0.25">
      <c r="A64" s="44">
        <v>55</v>
      </c>
      <c r="B64" s="45">
        <v>19.03</v>
      </c>
      <c r="C64" s="45">
        <v>19.03</v>
      </c>
    </row>
    <row r="65" spans="1:3" x14ac:dyDescent="0.25">
      <c r="A65" s="44">
        <v>56</v>
      </c>
      <c r="B65" s="45">
        <v>19.36</v>
      </c>
      <c r="C65" s="45">
        <v>19.36</v>
      </c>
    </row>
    <row r="66" spans="1:3" x14ac:dyDescent="0.25">
      <c r="A66" s="44">
        <v>57</v>
      </c>
      <c r="B66" s="45">
        <v>19.71</v>
      </c>
      <c r="C66" s="45">
        <v>19.71</v>
      </c>
    </row>
    <row r="67" spans="1:3" x14ac:dyDescent="0.25">
      <c r="A67" s="44">
        <v>58</v>
      </c>
      <c r="B67" s="45">
        <v>20.07</v>
      </c>
      <c r="C67" s="45">
        <v>20.07</v>
      </c>
    </row>
    <row r="68" spans="1:3" x14ac:dyDescent="0.25">
      <c r="A68" s="44">
        <v>59</v>
      </c>
      <c r="B68" s="45">
        <v>20.440000000000001</v>
      </c>
      <c r="C68" s="45">
        <v>20.440000000000001</v>
      </c>
    </row>
  </sheetData>
  <sheetProtection algorithmName="SHA-512" hashValue="uT3+Mvp7uk7Wlf8r0B0y2xmttzL/mN3S8p4sHgX1OK6c3lfNG9fColOxdunJKQFZyadE+VQJvrYlWtGqFpB4iw==" saltValue="TOHzZDwXK4d0RveSUny8qA==" spinCount="100000" sheet="1" objects="1" scenarios="1"/>
  <conditionalFormatting sqref="A6:A21">
    <cfRule type="expression" dxfId="215" priority="1" stopIfTrue="1">
      <formula>MOD(ROW(),2)=0</formula>
    </cfRule>
    <cfRule type="expression" dxfId="214" priority="2" stopIfTrue="1">
      <formula>MOD(ROW(),2)&lt;&gt;0</formula>
    </cfRule>
  </conditionalFormatting>
  <conditionalFormatting sqref="A26:A68">
    <cfRule type="expression" dxfId="213" priority="5" stopIfTrue="1">
      <formula>MOD(ROW(),2)=0</formula>
    </cfRule>
    <cfRule type="expression" dxfId="212" priority="6" stopIfTrue="1">
      <formula>MOD(ROW(),2)&lt;&gt;0</formula>
    </cfRule>
  </conditionalFormatting>
  <conditionalFormatting sqref="B6:C21">
    <cfRule type="expression" dxfId="211" priority="3" stopIfTrue="1">
      <formula>MOD(ROW(),2)=0</formula>
    </cfRule>
    <cfRule type="expression" dxfId="210" priority="4" stopIfTrue="1">
      <formula>MOD(ROW(),2)&lt;&gt;0</formula>
    </cfRule>
  </conditionalFormatting>
  <conditionalFormatting sqref="B26:C68">
    <cfRule type="expression" dxfId="209" priority="7" stopIfTrue="1">
      <formula>MOD(ROW(),2)=0</formula>
    </cfRule>
    <cfRule type="expression" dxfId="208"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F7D8C-F682-46A9-849E-D6C17294C7CC}">
  <sheetPr codeName="Sheet67"/>
  <dimension ref="A1:C41"/>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Scheme pays AA - x-604</v>
      </c>
    </row>
    <row r="6" spans="1:3" x14ac:dyDescent="0.25">
      <c r="A6" s="41" t="s">
        <v>378</v>
      </c>
      <c r="B6" s="48" t="s">
        <v>379</v>
      </c>
      <c r="C6" s="48"/>
    </row>
    <row r="7" spans="1:3" x14ac:dyDescent="0.25">
      <c r="A7" s="41" t="s">
        <v>380</v>
      </c>
      <c r="B7" s="48" t="s">
        <v>31</v>
      </c>
      <c r="C7" s="48"/>
    </row>
    <row r="8" spans="1:3" x14ac:dyDescent="0.25">
      <c r="A8" s="41" t="s">
        <v>124</v>
      </c>
      <c r="B8" s="48">
        <v>1992</v>
      </c>
      <c r="C8" s="48"/>
    </row>
    <row r="9" spans="1:3" x14ac:dyDescent="0.25">
      <c r="A9" s="41" t="s">
        <v>125</v>
      </c>
      <c r="B9" s="48" t="s">
        <v>294</v>
      </c>
      <c r="C9" s="48"/>
    </row>
    <row r="10" spans="1:3" ht="25" x14ac:dyDescent="0.25">
      <c r="A10" s="41" t="s">
        <v>6</v>
      </c>
      <c r="B10" s="48" t="s">
        <v>300</v>
      </c>
      <c r="C10" s="48"/>
    </row>
    <row r="11" spans="1:3" x14ac:dyDescent="0.25">
      <c r="A11" s="41" t="s">
        <v>126</v>
      </c>
      <c r="B11" s="48" t="s">
        <v>296</v>
      </c>
      <c r="C11" s="48"/>
    </row>
    <row r="12" spans="1:3" x14ac:dyDescent="0.25">
      <c r="A12" s="41" t="s">
        <v>127</v>
      </c>
      <c r="B12" s="48" t="s">
        <v>297</v>
      </c>
      <c r="C12" s="48"/>
    </row>
    <row r="13" spans="1:3" x14ac:dyDescent="0.25">
      <c r="A13" s="41" t="s">
        <v>381</v>
      </c>
      <c r="B13" s="48">
        <v>2</v>
      </c>
      <c r="C13" s="48"/>
    </row>
    <row r="14" spans="1:3" x14ac:dyDescent="0.25">
      <c r="A14" s="41" t="s">
        <v>129</v>
      </c>
      <c r="B14" s="48">
        <v>604</v>
      </c>
      <c r="C14" s="48"/>
    </row>
    <row r="15" spans="1:3" x14ac:dyDescent="0.25">
      <c r="A15" s="41" t="s">
        <v>382</v>
      </c>
      <c r="B15" s="48" t="s">
        <v>301</v>
      </c>
      <c r="C15" s="48"/>
    </row>
    <row r="16" spans="1:3" x14ac:dyDescent="0.25">
      <c r="A16" s="41" t="s">
        <v>131</v>
      </c>
      <c r="B16" s="48" t="s">
        <v>302</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52" x14ac:dyDescent="0.25">
      <c r="A26" s="57" t="s">
        <v>385</v>
      </c>
      <c r="B26" s="57" t="s">
        <v>424</v>
      </c>
      <c r="C26" s="57" t="s">
        <v>425</v>
      </c>
    </row>
    <row r="27" spans="1:3" x14ac:dyDescent="0.25">
      <c r="A27" s="44">
        <v>60</v>
      </c>
      <c r="B27" s="45">
        <v>20.32</v>
      </c>
      <c r="C27" s="45">
        <v>20.32</v>
      </c>
    </row>
    <row r="28" spans="1:3" x14ac:dyDescent="0.25">
      <c r="A28" s="44">
        <v>61</v>
      </c>
      <c r="B28" s="45">
        <v>19.7</v>
      </c>
      <c r="C28" s="45">
        <v>19.7</v>
      </c>
    </row>
    <row r="29" spans="1:3" x14ac:dyDescent="0.25">
      <c r="A29" s="44">
        <v>62</v>
      </c>
      <c r="B29" s="45">
        <v>19.079999999999998</v>
      </c>
      <c r="C29" s="45">
        <v>19.079999999999998</v>
      </c>
    </row>
    <row r="30" spans="1:3" x14ac:dyDescent="0.25">
      <c r="A30" s="44">
        <v>63</v>
      </c>
      <c r="B30" s="45">
        <v>18.46</v>
      </c>
      <c r="C30" s="45">
        <v>18.46</v>
      </c>
    </row>
    <row r="31" spans="1:3" x14ac:dyDescent="0.25">
      <c r="A31" s="44">
        <v>64</v>
      </c>
      <c r="B31" s="45">
        <v>17.829999999999998</v>
      </c>
      <c r="C31" s="45">
        <v>17.829999999999998</v>
      </c>
    </row>
    <row r="32" spans="1:3" x14ac:dyDescent="0.25">
      <c r="A32" s="44">
        <v>65</v>
      </c>
      <c r="B32" s="45">
        <v>17.2</v>
      </c>
      <c r="C32" s="45">
        <v>17.2</v>
      </c>
    </row>
    <row r="33" spans="1:3" x14ac:dyDescent="0.25">
      <c r="A33" s="44">
        <v>66</v>
      </c>
      <c r="B33" s="45">
        <v>16.57</v>
      </c>
      <c r="C33" s="45">
        <v>16.57</v>
      </c>
    </row>
    <row r="34" spans="1:3" x14ac:dyDescent="0.25">
      <c r="A34" s="44">
        <v>67</v>
      </c>
      <c r="B34" s="45">
        <v>15.94</v>
      </c>
      <c r="C34" s="45">
        <v>15.94</v>
      </c>
    </row>
    <row r="35" spans="1:3" x14ac:dyDescent="0.25">
      <c r="A35" s="44">
        <v>68</v>
      </c>
      <c r="B35" s="45">
        <v>15.31</v>
      </c>
      <c r="C35" s="45">
        <v>15.31</v>
      </c>
    </row>
    <row r="36" spans="1:3" x14ac:dyDescent="0.25">
      <c r="A36" s="44">
        <v>69</v>
      </c>
      <c r="B36" s="45">
        <v>14.67</v>
      </c>
      <c r="C36" s="45">
        <v>14.67</v>
      </c>
    </row>
    <row r="37" spans="1:3" x14ac:dyDescent="0.25">
      <c r="A37" s="44">
        <v>70</v>
      </c>
      <c r="B37" s="45">
        <v>14.04</v>
      </c>
      <c r="C37" s="45">
        <v>14.04</v>
      </c>
    </row>
    <row r="38" spans="1:3" x14ac:dyDescent="0.25">
      <c r="A38" s="44">
        <v>71</v>
      </c>
      <c r="B38" s="45">
        <v>13.42</v>
      </c>
      <c r="C38" s="45">
        <v>13.42</v>
      </c>
    </row>
    <row r="39" spans="1:3" x14ac:dyDescent="0.25">
      <c r="A39" s="44">
        <v>72</v>
      </c>
      <c r="B39" s="45">
        <v>12.79</v>
      </c>
      <c r="C39" s="45">
        <v>12.79</v>
      </c>
    </row>
    <row r="40" spans="1:3" x14ac:dyDescent="0.25">
      <c r="A40" s="44">
        <v>73</v>
      </c>
      <c r="B40" s="45">
        <v>12.17</v>
      </c>
      <c r="C40" s="45">
        <v>12.17</v>
      </c>
    </row>
    <row r="41" spans="1:3" x14ac:dyDescent="0.25">
      <c r="A41" s="44">
        <v>74</v>
      </c>
      <c r="B41" s="45">
        <v>11.56</v>
      </c>
      <c r="C41" s="45">
        <v>11.56</v>
      </c>
    </row>
  </sheetData>
  <sheetProtection algorithmName="SHA-512" hashValue="FoIbBriLGelv7+72R71k6CAHGl7w4FduyhvBiYJgdFzVmOP34/Qn+OsiMmAit0EBejfd17iSnKUUWPvv5sBI5A==" saltValue="B+mLM98lVeBcY7wyz/bLTg==" spinCount="100000" sheet="1" objects="1" scenarios="1"/>
  <conditionalFormatting sqref="A6:A21">
    <cfRule type="expression" dxfId="207" priority="1" stopIfTrue="1">
      <formula>MOD(ROW(),2)=0</formula>
    </cfRule>
    <cfRule type="expression" dxfId="206" priority="2" stopIfTrue="1">
      <formula>MOD(ROW(),2)&lt;&gt;0</formula>
    </cfRule>
  </conditionalFormatting>
  <conditionalFormatting sqref="A26:A41">
    <cfRule type="expression" dxfId="205" priority="5" stopIfTrue="1">
      <formula>MOD(ROW(),2)=0</formula>
    </cfRule>
    <cfRule type="expression" dxfId="204" priority="6" stopIfTrue="1">
      <formula>MOD(ROW(),2)&lt;&gt;0</formula>
    </cfRule>
  </conditionalFormatting>
  <conditionalFormatting sqref="B6:C21">
    <cfRule type="expression" dxfId="203" priority="3" stopIfTrue="1">
      <formula>MOD(ROW(),2)=0</formula>
    </cfRule>
    <cfRule type="expression" dxfId="202" priority="4" stopIfTrue="1">
      <formula>MOD(ROW(),2)&lt;&gt;0</formula>
    </cfRule>
  </conditionalFormatting>
  <conditionalFormatting sqref="B26:C41">
    <cfRule type="expression" dxfId="201" priority="7" stopIfTrue="1">
      <formula>MOD(ROW(),2)=0</formula>
    </cfRule>
    <cfRule type="expression" dxfId="200"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E73AD-1D58-4952-BAE1-128723A2C288}">
  <sheetPr codeName="Sheet68"/>
  <dimension ref="A1:E73"/>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Scheme pays AA - x-605</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2006</v>
      </c>
      <c r="C8" s="48"/>
      <c r="D8" s="48"/>
      <c r="E8" s="48"/>
    </row>
    <row r="9" spans="1:5" x14ac:dyDescent="0.25">
      <c r="A9" s="41" t="s">
        <v>125</v>
      </c>
      <c r="B9" s="48" t="s">
        <v>294</v>
      </c>
      <c r="C9" s="48"/>
      <c r="D9" s="48"/>
      <c r="E9" s="48"/>
    </row>
    <row r="10" spans="1:5" x14ac:dyDescent="0.25">
      <c r="A10" s="41" t="s">
        <v>6</v>
      </c>
      <c r="B10" s="48" t="s">
        <v>303</v>
      </c>
      <c r="C10" s="48"/>
      <c r="D10" s="48"/>
      <c r="E10" s="48"/>
    </row>
    <row r="11" spans="1:5" x14ac:dyDescent="0.25">
      <c r="A11" s="41" t="s">
        <v>126</v>
      </c>
      <c r="B11" s="48" t="s">
        <v>296</v>
      </c>
      <c r="C11" s="48"/>
      <c r="D11" s="48"/>
      <c r="E11" s="48"/>
    </row>
    <row r="12" spans="1:5" x14ac:dyDescent="0.25">
      <c r="A12" s="41" t="s">
        <v>127</v>
      </c>
      <c r="B12" s="48" t="s">
        <v>297</v>
      </c>
      <c r="C12" s="48"/>
      <c r="D12" s="48"/>
      <c r="E12" s="48"/>
    </row>
    <row r="13" spans="1:5" x14ac:dyDescent="0.25">
      <c r="A13" s="41" t="s">
        <v>381</v>
      </c>
      <c r="B13" s="48">
        <v>1</v>
      </c>
      <c r="C13" s="48"/>
      <c r="D13" s="48"/>
      <c r="E13" s="48"/>
    </row>
    <row r="14" spans="1:5" x14ac:dyDescent="0.25">
      <c r="A14" s="41" t="s">
        <v>129</v>
      </c>
      <c r="B14" s="48">
        <v>605</v>
      </c>
      <c r="C14" s="48"/>
      <c r="D14" s="48"/>
      <c r="E14" s="48"/>
    </row>
    <row r="15" spans="1:5" x14ac:dyDescent="0.25">
      <c r="A15" s="41" t="s">
        <v>382</v>
      </c>
      <c r="B15" s="48" t="s">
        <v>304</v>
      </c>
      <c r="C15" s="48"/>
      <c r="D15" s="48"/>
      <c r="E15" s="48"/>
    </row>
    <row r="16" spans="1:5" x14ac:dyDescent="0.25">
      <c r="A16" s="41" t="s">
        <v>131</v>
      </c>
      <c r="B16" s="48" t="s">
        <v>299</v>
      </c>
      <c r="C16" s="48"/>
      <c r="D16" s="48"/>
      <c r="E16" s="48"/>
    </row>
    <row r="17" spans="1:5" x14ac:dyDescent="0.25">
      <c r="A17" s="42" t="s">
        <v>383</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384</v>
      </c>
      <c r="B21" s="48" t="s">
        <v>64</v>
      </c>
      <c r="C21" s="48"/>
      <c r="D21" s="48"/>
      <c r="E21" s="48"/>
    </row>
    <row r="23" spans="1:5" x14ac:dyDescent="0.25">
      <c r="A23" s="23" t="str">
        <f>HYPERLINK("#'Factor List'!A1", "Back to Factor List")</f>
        <v>Back to Factor List</v>
      </c>
      <c r="B23" s="23" t="str">
        <f>HYPERLINK("#'Assumptions'!A1", "Assumptions")</f>
        <v>Assumptions</v>
      </c>
    </row>
    <row r="26" spans="1:5" s="58" customFormat="1" ht="39" x14ac:dyDescent="0.25">
      <c r="A26" s="57" t="s">
        <v>385</v>
      </c>
      <c r="B26" s="57" t="s">
        <v>426</v>
      </c>
      <c r="C26" s="57" t="s">
        <v>427</v>
      </c>
      <c r="D26" s="57" t="s">
        <v>428</v>
      </c>
      <c r="E26" s="57" t="s">
        <v>429</v>
      </c>
    </row>
    <row r="27" spans="1:5" x14ac:dyDescent="0.25">
      <c r="A27" s="44">
        <v>18</v>
      </c>
      <c r="B27" s="45">
        <v>8.64</v>
      </c>
      <c r="C27" s="45">
        <v>8.64</v>
      </c>
      <c r="D27" s="45">
        <v>10.88</v>
      </c>
      <c r="E27" s="45">
        <v>10.88</v>
      </c>
    </row>
    <row r="28" spans="1:5" x14ac:dyDescent="0.25">
      <c r="A28" s="44">
        <v>19</v>
      </c>
      <c r="B28" s="45">
        <v>8.76</v>
      </c>
      <c r="C28" s="45">
        <v>8.76</v>
      </c>
      <c r="D28" s="45">
        <v>11.04</v>
      </c>
      <c r="E28" s="45">
        <v>11.04</v>
      </c>
    </row>
    <row r="29" spans="1:5" x14ac:dyDescent="0.25">
      <c r="A29" s="44">
        <v>20</v>
      </c>
      <c r="B29" s="45">
        <v>8.8800000000000008</v>
      </c>
      <c r="C29" s="45">
        <v>8.8800000000000008</v>
      </c>
      <c r="D29" s="45">
        <v>11.2</v>
      </c>
      <c r="E29" s="45">
        <v>11.2</v>
      </c>
    </row>
    <row r="30" spans="1:5" x14ac:dyDescent="0.25">
      <c r="A30" s="44">
        <v>21</v>
      </c>
      <c r="B30" s="45">
        <v>9</v>
      </c>
      <c r="C30" s="45">
        <v>9</v>
      </c>
      <c r="D30" s="45">
        <v>11.36</v>
      </c>
      <c r="E30" s="45">
        <v>11.36</v>
      </c>
    </row>
    <row r="31" spans="1:5" x14ac:dyDescent="0.25">
      <c r="A31" s="44">
        <v>22</v>
      </c>
      <c r="B31" s="45">
        <v>9.1300000000000008</v>
      </c>
      <c r="C31" s="45">
        <v>9.1300000000000008</v>
      </c>
      <c r="D31" s="45">
        <v>11.53</v>
      </c>
      <c r="E31" s="45">
        <v>11.53</v>
      </c>
    </row>
    <row r="32" spans="1:5" x14ac:dyDescent="0.25">
      <c r="A32" s="44">
        <v>23</v>
      </c>
      <c r="B32" s="45">
        <v>9.25</v>
      </c>
      <c r="C32" s="45">
        <v>9.25</v>
      </c>
      <c r="D32" s="45">
        <v>11.69</v>
      </c>
      <c r="E32" s="45">
        <v>11.69</v>
      </c>
    </row>
    <row r="33" spans="1:5" x14ac:dyDescent="0.25">
      <c r="A33" s="44">
        <v>24</v>
      </c>
      <c r="B33" s="45">
        <v>9.3800000000000008</v>
      </c>
      <c r="C33" s="45">
        <v>9.3800000000000008</v>
      </c>
      <c r="D33" s="45">
        <v>11.86</v>
      </c>
      <c r="E33" s="45">
        <v>11.86</v>
      </c>
    </row>
    <row r="34" spans="1:5" x14ac:dyDescent="0.25">
      <c r="A34" s="44">
        <v>25</v>
      </c>
      <c r="B34" s="45">
        <v>9.51</v>
      </c>
      <c r="C34" s="45">
        <v>9.51</v>
      </c>
      <c r="D34" s="45">
        <v>12.04</v>
      </c>
      <c r="E34" s="45">
        <v>12.04</v>
      </c>
    </row>
    <row r="35" spans="1:5" x14ac:dyDescent="0.25">
      <c r="A35" s="44">
        <v>26</v>
      </c>
      <c r="B35" s="45">
        <v>9.65</v>
      </c>
      <c r="C35" s="45">
        <v>9.65</v>
      </c>
      <c r="D35" s="45">
        <v>12.21</v>
      </c>
      <c r="E35" s="45">
        <v>12.21</v>
      </c>
    </row>
    <row r="36" spans="1:5" x14ac:dyDescent="0.25">
      <c r="A36" s="44">
        <v>27</v>
      </c>
      <c r="B36" s="45">
        <v>9.7799999999999994</v>
      </c>
      <c r="C36" s="45">
        <v>9.7799999999999994</v>
      </c>
      <c r="D36" s="45">
        <v>12.39</v>
      </c>
      <c r="E36" s="45">
        <v>12.39</v>
      </c>
    </row>
    <row r="37" spans="1:5" x14ac:dyDescent="0.25">
      <c r="A37" s="44">
        <v>28</v>
      </c>
      <c r="B37" s="45">
        <v>9.92</v>
      </c>
      <c r="C37" s="45">
        <v>9.92</v>
      </c>
      <c r="D37" s="45">
        <v>12.57</v>
      </c>
      <c r="E37" s="45">
        <v>12.57</v>
      </c>
    </row>
    <row r="38" spans="1:5" x14ac:dyDescent="0.25">
      <c r="A38" s="44">
        <v>29</v>
      </c>
      <c r="B38" s="45">
        <v>10.050000000000001</v>
      </c>
      <c r="C38" s="45">
        <v>10.050000000000001</v>
      </c>
      <c r="D38" s="45">
        <v>12.75</v>
      </c>
      <c r="E38" s="45">
        <v>12.75</v>
      </c>
    </row>
    <row r="39" spans="1:5" x14ac:dyDescent="0.25">
      <c r="A39" s="44">
        <v>30</v>
      </c>
      <c r="B39" s="45">
        <v>10.199999999999999</v>
      </c>
      <c r="C39" s="45">
        <v>10.199999999999999</v>
      </c>
      <c r="D39" s="45">
        <v>12.94</v>
      </c>
      <c r="E39" s="45">
        <v>12.94</v>
      </c>
    </row>
    <row r="40" spans="1:5" x14ac:dyDescent="0.25">
      <c r="A40" s="44">
        <v>31</v>
      </c>
      <c r="B40" s="45">
        <v>10.34</v>
      </c>
      <c r="C40" s="45">
        <v>10.34</v>
      </c>
      <c r="D40" s="45">
        <v>13.13</v>
      </c>
      <c r="E40" s="45">
        <v>13.13</v>
      </c>
    </row>
    <row r="41" spans="1:5" x14ac:dyDescent="0.25">
      <c r="A41" s="44">
        <v>32</v>
      </c>
      <c r="B41" s="45">
        <v>10.49</v>
      </c>
      <c r="C41" s="45">
        <v>10.49</v>
      </c>
      <c r="D41" s="45">
        <v>13.32</v>
      </c>
      <c r="E41" s="45">
        <v>13.32</v>
      </c>
    </row>
    <row r="42" spans="1:5" x14ac:dyDescent="0.25">
      <c r="A42" s="44">
        <v>33</v>
      </c>
      <c r="B42" s="45">
        <v>10.63</v>
      </c>
      <c r="C42" s="45">
        <v>10.63</v>
      </c>
      <c r="D42" s="45">
        <v>13.52</v>
      </c>
      <c r="E42" s="45">
        <v>13.52</v>
      </c>
    </row>
    <row r="43" spans="1:5" x14ac:dyDescent="0.25">
      <c r="A43" s="44">
        <v>34</v>
      </c>
      <c r="B43" s="45">
        <v>10.78</v>
      </c>
      <c r="C43" s="45">
        <v>10.78</v>
      </c>
      <c r="D43" s="45">
        <v>13.72</v>
      </c>
      <c r="E43" s="45">
        <v>13.72</v>
      </c>
    </row>
    <row r="44" spans="1:5" x14ac:dyDescent="0.25">
      <c r="A44" s="44">
        <v>35</v>
      </c>
      <c r="B44" s="45">
        <v>10.94</v>
      </c>
      <c r="C44" s="45">
        <v>10.94</v>
      </c>
      <c r="D44" s="45">
        <v>13.92</v>
      </c>
      <c r="E44" s="45">
        <v>13.92</v>
      </c>
    </row>
    <row r="45" spans="1:5" x14ac:dyDescent="0.25">
      <c r="A45" s="44">
        <v>36</v>
      </c>
      <c r="B45" s="45">
        <v>11.09</v>
      </c>
      <c r="C45" s="45">
        <v>11.09</v>
      </c>
      <c r="D45" s="45">
        <v>14.13</v>
      </c>
      <c r="E45" s="45">
        <v>14.13</v>
      </c>
    </row>
    <row r="46" spans="1:5" x14ac:dyDescent="0.25">
      <c r="A46" s="44">
        <v>37</v>
      </c>
      <c r="B46" s="45">
        <v>11.25</v>
      </c>
      <c r="C46" s="45">
        <v>11.25</v>
      </c>
      <c r="D46" s="45">
        <v>14.34</v>
      </c>
      <c r="E46" s="45">
        <v>14.34</v>
      </c>
    </row>
    <row r="47" spans="1:5" x14ac:dyDescent="0.25">
      <c r="A47" s="44">
        <v>38</v>
      </c>
      <c r="B47" s="45">
        <v>11.42</v>
      </c>
      <c r="C47" s="45">
        <v>11.42</v>
      </c>
      <c r="D47" s="45">
        <v>14.56</v>
      </c>
      <c r="E47" s="45">
        <v>14.56</v>
      </c>
    </row>
    <row r="48" spans="1:5" x14ac:dyDescent="0.25">
      <c r="A48" s="44">
        <v>39</v>
      </c>
      <c r="B48" s="45">
        <v>11.58</v>
      </c>
      <c r="C48" s="45">
        <v>11.58</v>
      </c>
      <c r="D48" s="45">
        <v>14.78</v>
      </c>
      <c r="E48" s="45">
        <v>14.78</v>
      </c>
    </row>
    <row r="49" spans="1:5" x14ac:dyDescent="0.25">
      <c r="A49" s="44">
        <v>40</v>
      </c>
      <c r="B49" s="45">
        <v>11.75</v>
      </c>
      <c r="C49" s="45">
        <v>11.75</v>
      </c>
      <c r="D49" s="45">
        <v>15</v>
      </c>
      <c r="E49" s="45">
        <v>15</v>
      </c>
    </row>
    <row r="50" spans="1:5" x14ac:dyDescent="0.25">
      <c r="A50" s="44">
        <v>41</v>
      </c>
      <c r="B50" s="45">
        <v>11.92</v>
      </c>
      <c r="C50" s="45">
        <v>11.92</v>
      </c>
      <c r="D50" s="45">
        <v>15.23</v>
      </c>
      <c r="E50" s="45">
        <v>15.23</v>
      </c>
    </row>
    <row r="51" spans="1:5" x14ac:dyDescent="0.25">
      <c r="A51" s="44">
        <v>42</v>
      </c>
      <c r="B51" s="45">
        <v>12.09</v>
      </c>
      <c r="C51" s="45">
        <v>12.09</v>
      </c>
      <c r="D51" s="45">
        <v>15.47</v>
      </c>
      <c r="E51" s="45">
        <v>15.47</v>
      </c>
    </row>
    <row r="52" spans="1:5" x14ac:dyDescent="0.25">
      <c r="A52" s="44">
        <v>43</v>
      </c>
      <c r="B52" s="45">
        <v>12.27</v>
      </c>
      <c r="C52" s="45">
        <v>12.27</v>
      </c>
      <c r="D52" s="45">
        <v>15.71</v>
      </c>
      <c r="E52" s="45">
        <v>15.71</v>
      </c>
    </row>
    <row r="53" spans="1:5" x14ac:dyDescent="0.25">
      <c r="A53" s="44">
        <v>44</v>
      </c>
      <c r="B53" s="45">
        <v>12.46</v>
      </c>
      <c r="C53" s="45">
        <v>12.46</v>
      </c>
      <c r="D53" s="45">
        <v>15.95</v>
      </c>
      <c r="E53" s="45">
        <v>15.95</v>
      </c>
    </row>
    <row r="54" spans="1:5" x14ac:dyDescent="0.25">
      <c r="A54" s="44">
        <v>45</v>
      </c>
      <c r="B54" s="45">
        <v>12.64</v>
      </c>
      <c r="C54" s="45">
        <v>12.64</v>
      </c>
      <c r="D54" s="45">
        <v>16.2</v>
      </c>
      <c r="E54" s="45">
        <v>16.2</v>
      </c>
    </row>
    <row r="55" spans="1:5" x14ac:dyDescent="0.25">
      <c r="A55" s="44">
        <v>46</v>
      </c>
      <c r="B55" s="45">
        <v>12.83</v>
      </c>
      <c r="C55" s="45">
        <v>12.83</v>
      </c>
      <c r="D55" s="45">
        <v>16.46</v>
      </c>
      <c r="E55" s="45">
        <v>16.46</v>
      </c>
    </row>
    <row r="56" spans="1:5" x14ac:dyDescent="0.25">
      <c r="A56" s="44">
        <v>47</v>
      </c>
      <c r="B56" s="45">
        <v>13.03</v>
      </c>
      <c r="C56" s="45">
        <v>13.03</v>
      </c>
      <c r="D56" s="45">
        <v>16.72</v>
      </c>
      <c r="E56" s="45">
        <v>16.72</v>
      </c>
    </row>
    <row r="57" spans="1:5" x14ac:dyDescent="0.25">
      <c r="A57" s="44">
        <v>48</v>
      </c>
      <c r="B57" s="45">
        <v>13.23</v>
      </c>
      <c r="C57" s="45">
        <v>13.23</v>
      </c>
      <c r="D57" s="45">
        <v>16.989999999999998</v>
      </c>
      <c r="E57" s="45">
        <v>16.989999999999998</v>
      </c>
    </row>
    <row r="58" spans="1:5" x14ac:dyDescent="0.25">
      <c r="A58" s="44">
        <v>49</v>
      </c>
      <c r="B58" s="45">
        <v>13.44</v>
      </c>
      <c r="C58" s="45">
        <v>13.44</v>
      </c>
      <c r="D58" s="45">
        <v>17.260000000000002</v>
      </c>
      <c r="E58" s="45">
        <v>17.260000000000002</v>
      </c>
    </row>
    <row r="59" spans="1:5" x14ac:dyDescent="0.25">
      <c r="A59" s="44">
        <v>50</v>
      </c>
      <c r="B59" s="45">
        <v>13.65</v>
      </c>
      <c r="C59" s="45">
        <v>13.65</v>
      </c>
      <c r="D59" s="45">
        <v>17.55</v>
      </c>
      <c r="E59" s="45">
        <v>17.55</v>
      </c>
    </row>
    <row r="60" spans="1:5" x14ac:dyDescent="0.25">
      <c r="A60" s="44">
        <v>51</v>
      </c>
      <c r="B60" s="45">
        <v>13.86</v>
      </c>
      <c r="C60" s="45">
        <v>13.86</v>
      </c>
      <c r="D60" s="45">
        <v>17.84</v>
      </c>
      <c r="E60" s="45">
        <v>17.84</v>
      </c>
    </row>
    <row r="61" spans="1:5" x14ac:dyDescent="0.25">
      <c r="A61" s="44">
        <v>52</v>
      </c>
      <c r="B61" s="45">
        <v>14.08</v>
      </c>
      <c r="C61" s="45">
        <v>14.08</v>
      </c>
      <c r="D61" s="45">
        <v>18.14</v>
      </c>
      <c r="E61" s="45">
        <v>18.14</v>
      </c>
    </row>
    <row r="62" spans="1:5" x14ac:dyDescent="0.25">
      <c r="A62" s="44">
        <v>53</v>
      </c>
      <c r="B62" s="45">
        <v>14.31</v>
      </c>
      <c r="C62" s="45">
        <v>14.31</v>
      </c>
      <c r="D62" s="45">
        <v>18.440000000000001</v>
      </c>
      <c r="E62" s="45">
        <v>18.440000000000001</v>
      </c>
    </row>
    <row r="63" spans="1:5" x14ac:dyDescent="0.25">
      <c r="A63" s="44">
        <v>54</v>
      </c>
      <c r="B63" s="45">
        <v>14.55</v>
      </c>
      <c r="C63" s="45">
        <v>14.55</v>
      </c>
      <c r="D63" s="45">
        <v>18.760000000000002</v>
      </c>
      <c r="E63" s="45">
        <v>18.760000000000002</v>
      </c>
    </row>
    <row r="64" spans="1:5" x14ac:dyDescent="0.25">
      <c r="A64" s="44">
        <v>55</v>
      </c>
      <c r="B64" s="45">
        <v>14.79</v>
      </c>
      <c r="C64" s="45">
        <v>14.79</v>
      </c>
      <c r="D64" s="45">
        <v>19.079999999999998</v>
      </c>
      <c r="E64" s="45">
        <v>19.079999999999998</v>
      </c>
    </row>
    <row r="65" spans="1:5" x14ac:dyDescent="0.25">
      <c r="A65" s="44">
        <v>56</v>
      </c>
      <c r="B65" s="45">
        <v>15.04</v>
      </c>
      <c r="C65" s="45">
        <v>15.04</v>
      </c>
      <c r="D65" s="45">
        <v>19.420000000000002</v>
      </c>
      <c r="E65" s="45">
        <v>19.420000000000002</v>
      </c>
    </row>
    <row r="66" spans="1:5" x14ac:dyDescent="0.25">
      <c r="A66" s="44">
        <v>57</v>
      </c>
      <c r="B66" s="45">
        <v>15.3</v>
      </c>
      <c r="C66" s="45">
        <v>15.3</v>
      </c>
      <c r="D66" s="45">
        <v>19.77</v>
      </c>
      <c r="E66" s="45">
        <v>19.77</v>
      </c>
    </row>
    <row r="67" spans="1:5" x14ac:dyDescent="0.25">
      <c r="A67" s="44">
        <v>58</v>
      </c>
      <c r="B67" s="45">
        <v>15.56</v>
      </c>
      <c r="C67" s="45">
        <v>15.56</v>
      </c>
      <c r="D67" s="45">
        <v>20.13</v>
      </c>
      <c r="E67" s="45">
        <v>20.13</v>
      </c>
    </row>
    <row r="68" spans="1:5" x14ac:dyDescent="0.25">
      <c r="A68" s="44">
        <v>59</v>
      </c>
      <c r="B68" s="45">
        <v>15.84</v>
      </c>
      <c r="C68" s="45">
        <v>15.84</v>
      </c>
      <c r="D68" s="45">
        <v>20.5</v>
      </c>
      <c r="E68" s="45">
        <v>20.5</v>
      </c>
    </row>
    <row r="69" spans="1:5" x14ac:dyDescent="0.25">
      <c r="A69" s="44">
        <v>60</v>
      </c>
      <c r="B69" s="45">
        <v>16.13</v>
      </c>
      <c r="C69" s="45">
        <v>16.13</v>
      </c>
      <c r="D69" s="45"/>
      <c r="E69" s="45"/>
    </row>
    <row r="70" spans="1:5" x14ac:dyDescent="0.25">
      <c r="A70" s="44">
        <v>61</v>
      </c>
      <c r="B70" s="45">
        <v>16.43</v>
      </c>
      <c r="C70" s="45">
        <v>16.43</v>
      </c>
      <c r="D70" s="45"/>
      <c r="E70" s="45"/>
    </row>
    <row r="71" spans="1:5" x14ac:dyDescent="0.25">
      <c r="A71" s="44">
        <v>62</v>
      </c>
      <c r="B71" s="45">
        <v>16.75</v>
      </c>
      <c r="C71" s="45">
        <v>16.75</v>
      </c>
      <c r="D71" s="45"/>
      <c r="E71" s="45"/>
    </row>
    <row r="72" spans="1:5" x14ac:dyDescent="0.25">
      <c r="A72" s="44">
        <v>63</v>
      </c>
      <c r="B72" s="45">
        <v>17.079999999999998</v>
      </c>
      <c r="C72" s="45">
        <v>17.079999999999998</v>
      </c>
      <c r="D72" s="45"/>
      <c r="E72" s="45"/>
    </row>
    <row r="73" spans="1:5" x14ac:dyDescent="0.25">
      <c r="A73" s="44">
        <v>64</v>
      </c>
      <c r="B73" s="45">
        <v>17.43</v>
      </c>
      <c r="C73" s="45">
        <v>17.43</v>
      </c>
      <c r="D73" s="45"/>
      <c r="E73" s="45"/>
    </row>
  </sheetData>
  <sheetProtection algorithmName="SHA-512" hashValue="d0bxZmburpPL1fyhf3hPqv+YzLCtqOVu/kYrj1Z5IYcjNP9lt1fCgCgbpfXFe53mSXLUtl5SwA5+wZXbLEigNA==" saltValue="Ms2kLpIU6dSOtoqcRp0s0w==" spinCount="100000" sheet="1" objects="1" scenarios="1"/>
  <conditionalFormatting sqref="A6:A21">
    <cfRule type="expression" dxfId="199" priority="1" stopIfTrue="1">
      <formula>MOD(ROW(),2)=0</formula>
    </cfRule>
    <cfRule type="expression" dxfId="198" priority="2" stopIfTrue="1">
      <formula>MOD(ROW(),2)&lt;&gt;0</formula>
    </cfRule>
  </conditionalFormatting>
  <conditionalFormatting sqref="A26:A73">
    <cfRule type="expression" dxfId="197" priority="5" stopIfTrue="1">
      <formula>MOD(ROW(),2)=0</formula>
    </cfRule>
    <cfRule type="expression" dxfId="196" priority="6" stopIfTrue="1">
      <formula>MOD(ROW(),2)&lt;&gt;0</formula>
    </cfRule>
  </conditionalFormatting>
  <conditionalFormatting sqref="B6:E21">
    <cfRule type="expression" dxfId="195" priority="3" stopIfTrue="1">
      <formula>MOD(ROW(),2)=0</formula>
    </cfRule>
    <cfRule type="expression" dxfId="194" priority="4" stopIfTrue="1">
      <formula>MOD(ROW(),2)&lt;&gt;0</formula>
    </cfRule>
  </conditionalFormatting>
  <conditionalFormatting sqref="B26:E73">
    <cfRule type="expression" dxfId="193" priority="7" stopIfTrue="1">
      <formula>MOD(ROW(),2)=0</formula>
    </cfRule>
    <cfRule type="expression" dxfId="192"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AB55A-4232-4F28-9F10-6F7CD096592D}">
  <sheetPr codeName="Sheet69"/>
  <dimension ref="A1:E41"/>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Scheme pays AA - x-606</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2006</v>
      </c>
      <c r="C8" s="48"/>
      <c r="D8" s="48"/>
      <c r="E8" s="48"/>
    </row>
    <row r="9" spans="1:5" x14ac:dyDescent="0.25">
      <c r="A9" s="41" t="s">
        <v>125</v>
      </c>
      <c r="B9" s="48" t="s">
        <v>294</v>
      </c>
      <c r="C9" s="48"/>
      <c r="D9" s="48"/>
      <c r="E9" s="48"/>
    </row>
    <row r="10" spans="1:5" x14ac:dyDescent="0.25">
      <c r="A10" s="41" t="s">
        <v>6</v>
      </c>
      <c r="B10" s="48" t="s">
        <v>305</v>
      </c>
      <c r="C10" s="48"/>
      <c r="D10" s="48"/>
      <c r="E10" s="48"/>
    </row>
    <row r="11" spans="1:5" x14ac:dyDescent="0.25">
      <c r="A11" s="41" t="s">
        <v>126</v>
      </c>
      <c r="B11" s="48" t="s">
        <v>296</v>
      </c>
      <c r="C11" s="48"/>
      <c r="D11" s="48"/>
      <c r="E11" s="48"/>
    </row>
    <row r="12" spans="1:5" x14ac:dyDescent="0.25">
      <c r="A12" s="41" t="s">
        <v>127</v>
      </c>
      <c r="B12" s="48" t="s">
        <v>297</v>
      </c>
      <c r="C12" s="48"/>
      <c r="D12" s="48"/>
      <c r="E12" s="48"/>
    </row>
    <row r="13" spans="1:5" x14ac:dyDescent="0.25">
      <c r="A13" s="41" t="s">
        <v>381</v>
      </c>
      <c r="B13" s="48">
        <v>1</v>
      </c>
      <c r="C13" s="48"/>
      <c r="D13" s="48"/>
      <c r="E13" s="48"/>
    </row>
    <row r="14" spans="1:5" x14ac:dyDescent="0.25">
      <c r="A14" s="41" t="s">
        <v>129</v>
      </c>
      <c r="B14" s="48">
        <v>606</v>
      </c>
      <c r="C14" s="48"/>
      <c r="D14" s="48"/>
      <c r="E14" s="48"/>
    </row>
    <row r="15" spans="1:5" x14ac:dyDescent="0.25">
      <c r="A15" s="41" t="s">
        <v>382</v>
      </c>
      <c r="B15" s="48" t="s">
        <v>306</v>
      </c>
      <c r="C15" s="48"/>
      <c r="D15" s="48"/>
      <c r="E15" s="48"/>
    </row>
    <row r="16" spans="1:5" x14ac:dyDescent="0.25">
      <c r="A16" s="41" t="s">
        <v>131</v>
      </c>
      <c r="B16" s="48" t="s">
        <v>302</v>
      </c>
      <c r="C16" s="48"/>
      <c r="D16" s="48"/>
      <c r="E16" s="48"/>
    </row>
    <row r="17" spans="1:5" x14ac:dyDescent="0.25">
      <c r="A17" s="42" t="s">
        <v>383</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384</v>
      </c>
      <c r="B21" s="48" t="s">
        <v>64</v>
      </c>
      <c r="C21" s="48"/>
      <c r="D21" s="48"/>
      <c r="E21" s="48"/>
    </row>
    <row r="23" spans="1:5" x14ac:dyDescent="0.25">
      <c r="A23" s="23" t="str">
        <f>HYPERLINK("#'Factor List'!A1", "Back to Factor List")</f>
        <v>Back to Factor List</v>
      </c>
      <c r="B23" s="23" t="str">
        <f>HYPERLINK("#'Assumptions'!A1", "Assumptions")</f>
        <v>Assumptions</v>
      </c>
    </row>
    <row r="26" spans="1:5" s="58" customFormat="1" ht="39" x14ac:dyDescent="0.25">
      <c r="A26" s="57" t="s">
        <v>385</v>
      </c>
      <c r="B26" s="57" t="s">
        <v>430</v>
      </c>
      <c r="C26" s="57" t="s">
        <v>431</v>
      </c>
      <c r="D26" s="57" t="s">
        <v>432</v>
      </c>
      <c r="E26" s="57" t="s">
        <v>433</v>
      </c>
    </row>
    <row r="27" spans="1:5" x14ac:dyDescent="0.25">
      <c r="A27" s="44">
        <v>60</v>
      </c>
      <c r="B27" s="45"/>
      <c r="C27" s="45"/>
      <c r="D27" s="45">
        <v>20.37</v>
      </c>
      <c r="E27" s="45">
        <v>20.37</v>
      </c>
    </row>
    <row r="28" spans="1:5" x14ac:dyDescent="0.25">
      <c r="A28" s="44">
        <v>61</v>
      </c>
      <c r="B28" s="45"/>
      <c r="C28" s="45"/>
      <c r="D28" s="45">
        <v>19.739999999999998</v>
      </c>
      <c r="E28" s="45">
        <v>19.739999999999998</v>
      </c>
    </row>
    <row r="29" spans="1:5" x14ac:dyDescent="0.25">
      <c r="A29" s="44">
        <v>62</v>
      </c>
      <c r="B29" s="45"/>
      <c r="C29" s="45"/>
      <c r="D29" s="45">
        <v>19.100000000000001</v>
      </c>
      <c r="E29" s="45">
        <v>19.100000000000001</v>
      </c>
    </row>
    <row r="30" spans="1:5" x14ac:dyDescent="0.25">
      <c r="A30" s="44">
        <v>63</v>
      </c>
      <c r="B30" s="45"/>
      <c r="C30" s="45"/>
      <c r="D30" s="45">
        <v>18.46</v>
      </c>
      <c r="E30" s="45">
        <v>18.46</v>
      </c>
    </row>
    <row r="31" spans="1:5" x14ac:dyDescent="0.25">
      <c r="A31" s="44">
        <v>64</v>
      </c>
      <c r="B31" s="45"/>
      <c r="C31" s="45"/>
      <c r="D31" s="45">
        <v>17.829999999999998</v>
      </c>
      <c r="E31" s="45">
        <v>17.829999999999998</v>
      </c>
    </row>
    <row r="32" spans="1:5" x14ac:dyDescent="0.25">
      <c r="A32" s="44">
        <v>65</v>
      </c>
      <c r="B32" s="45">
        <v>17.29</v>
      </c>
      <c r="C32" s="45">
        <v>17.29</v>
      </c>
      <c r="D32" s="45">
        <v>17.2</v>
      </c>
      <c r="E32" s="45">
        <v>17.2</v>
      </c>
    </row>
    <row r="33" spans="1:5" x14ac:dyDescent="0.25">
      <c r="A33" s="44">
        <v>66</v>
      </c>
      <c r="B33" s="45">
        <v>16.63</v>
      </c>
      <c r="C33" s="45">
        <v>16.63</v>
      </c>
      <c r="D33" s="45">
        <v>16.57</v>
      </c>
      <c r="E33" s="45">
        <v>16.57</v>
      </c>
    </row>
    <row r="34" spans="1:5" x14ac:dyDescent="0.25">
      <c r="A34" s="44">
        <v>67</v>
      </c>
      <c r="B34" s="45">
        <v>15.97</v>
      </c>
      <c r="C34" s="45">
        <v>15.97</v>
      </c>
      <c r="D34" s="45">
        <v>15.94</v>
      </c>
      <c r="E34" s="45">
        <v>15.94</v>
      </c>
    </row>
    <row r="35" spans="1:5" x14ac:dyDescent="0.25">
      <c r="A35" s="44">
        <v>68</v>
      </c>
      <c r="B35" s="45">
        <v>15.32</v>
      </c>
      <c r="C35" s="45">
        <v>15.32</v>
      </c>
      <c r="D35" s="45">
        <v>15.31</v>
      </c>
      <c r="E35" s="45">
        <v>15.31</v>
      </c>
    </row>
    <row r="36" spans="1:5" x14ac:dyDescent="0.25">
      <c r="A36" s="44">
        <v>69</v>
      </c>
      <c r="B36" s="45">
        <v>14.68</v>
      </c>
      <c r="C36" s="45">
        <v>14.68</v>
      </c>
      <c r="D36" s="45">
        <v>14.67</v>
      </c>
      <c r="E36" s="45">
        <v>14.67</v>
      </c>
    </row>
    <row r="37" spans="1:5" x14ac:dyDescent="0.25">
      <c r="A37" s="44">
        <v>70</v>
      </c>
      <c r="B37" s="45">
        <v>14.04</v>
      </c>
      <c r="C37" s="45">
        <v>14.04</v>
      </c>
      <c r="D37" s="45">
        <v>14.04</v>
      </c>
      <c r="E37" s="45">
        <v>14.04</v>
      </c>
    </row>
    <row r="38" spans="1:5" x14ac:dyDescent="0.25">
      <c r="A38" s="44">
        <v>71</v>
      </c>
      <c r="B38" s="45">
        <v>13.42</v>
      </c>
      <c r="C38" s="45">
        <v>13.42</v>
      </c>
      <c r="D38" s="45">
        <v>13.42</v>
      </c>
      <c r="E38" s="45">
        <v>13.42</v>
      </c>
    </row>
    <row r="39" spans="1:5" x14ac:dyDescent="0.25">
      <c r="A39" s="44">
        <v>72</v>
      </c>
      <c r="B39" s="45">
        <v>12.79</v>
      </c>
      <c r="C39" s="45">
        <v>12.79</v>
      </c>
      <c r="D39" s="45">
        <v>12.79</v>
      </c>
      <c r="E39" s="45">
        <v>12.79</v>
      </c>
    </row>
    <row r="40" spans="1:5" x14ac:dyDescent="0.25">
      <c r="A40" s="44">
        <v>73</v>
      </c>
      <c r="B40" s="45">
        <v>12.17</v>
      </c>
      <c r="C40" s="45">
        <v>12.17</v>
      </c>
      <c r="D40" s="45">
        <v>12.17</v>
      </c>
      <c r="E40" s="45">
        <v>12.17</v>
      </c>
    </row>
    <row r="41" spans="1:5" x14ac:dyDescent="0.25">
      <c r="A41" s="44">
        <v>74</v>
      </c>
      <c r="B41" s="45">
        <v>11.56</v>
      </c>
      <c r="C41" s="45">
        <v>11.56</v>
      </c>
      <c r="D41" s="45">
        <v>11.56</v>
      </c>
      <c r="E41" s="45">
        <v>11.56</v>
      </c>
    </row>
  </sheetData>
  <sheetProtection algorithmName="SHA-512" hashValue="QOEGUiiqQKdExJGzbZ0PbibEYqi7Q9lXaJXO8p55tjYhcFTJPL3INCaE2LJNjKn4xK4Xvp+lbJgGv5WTotfPiQ==" saltValue="I/MdqX2fHFDo1Aet6Pv9gA==" spinCount="100000" sheet="1" objects="1" scenarios="1"/>
  <conditionalFormatting sqref="A6:A21">
    <cfRule type="expression" dxfId="191" priority="1" stopIfTrue="1">
      <formula>MOD(ROW(),2)=0</formula>
    </cfRule>
    <cfRule type="expression" dxfId="190" priority="2" stopIfTrue="1">
      <formula>MOD(ROW(),2)&lt;&gt;0</formula>
    </cfRule>
  </conditionalFormatting>
  <conditionalFormatting sqref="A26:A41">
    <cfRule type="expression" dxfId="189" priority="5" stopIfTrue="1">
      <formula>MOD(ROW(),2)=0</formula>
    </cfRule>
    <cfRule type="expression" dxfId="188" priority="6" stopIfTrue="1">
      <formula>MOD(ROW(),2)&lt;&gt;0</formula>
    </cfRule>
  </conditionalFormatting>
  <conditionalFormatting sqref="B6:E21">
    <cfRule type="expression" dxfId="187" priority="3" stopIfTrue="1">
      <formula>MOD(ROW(),2)=0</formula>
    </cfRule>
    <cfRule type="expression" dxfId="186" priority="4" stopIfTrue="1">
      <formula>MOD(ROW(),2)&lt;&gt;0</formula>
    </cfRule>
  </conditionalFormatting>
  <conditionalFormatting sqref="B26:E41">
    <cfRule type="expression" dxfId="185" priority="7" stopIfTrue="1">
      <formula>MOD(ROW(),2)=0</formula>
    </cfRule>
    <cfRule type="expression" dxfId="184"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BA94-B26D-41DF-836E-DD31C34AF698}">
  <sheetPr codeName="Sheet70"/>
  <dimension ref="A1:E76"/>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Scheme pays AA - x-607</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2015</v>
      </c>
      <c r="C8" s="48"/>
      <c r="D8" s="48"/>
      <c r="E8" s="48"/>
    </row>
    <row r="9" spans="1:5" x14ac:dyDescent="0.25">
      <c r="A9" s="41" t="s">
        <v>125</v>
      </c>
      <c r="B9" s="48" t="s">
        <v>294</v>
      </c>
      <c r="C9" s="48"/>
      <c r="D9" s="48"/>
      <c r="E9" s="48"/>
    </row>
    <row r="10" spans="1:5" x14ac:dyDescent="0.25">
      <c r="A10" s="41" t="s">
        <v>6</v>
      </c>
      <c r="B10" s="48" t="s">
        <v>307</v>
      </c>
      <c r="C10" s="48"/>
      <c r="D10" s="48"/>
      <c r="E10" s="48"/>
    </row>
    <row r="11" spans="1:5" x14ac:dyDescent="0.25">
      <c r="A11" s="41" t="s">
        <v>126</v>
      </c>
      <c r="B11" s="48" t="s">
        <v>139</v>
      </c>
      <c r="C11" s="48"/>
      <c r="D11" s="48"/>
      <c r="E11" s="48"/>
    </row>
    <row r="12" spans="1:5" x14ac:dyDescent="0.25">
      <c r="A12" s="41" t="s">
        <v>127</v>
      </c>
      <c r="B12" s="48" t="s">
        <v>297</v>
      </c>
      <c r="C12" s="48"/>
      <c r="D12" s="48"/>
      <c r="E12" s="48"/>
    </row>
    <row r="13" spans="1:5" x14ac:dyDescent="0.25">
      <c r="A13" s="41" t="s">
        <v>381</v>
      </c>
      <c r="B13" s="48">
        <v>0</v>
      </c>
      <c r="C13" s="48"/>
      <c r="D13" s="48"/>
      <c r="E13" s="48"/>
    </row>
    <row r="14" spans="1:5" x14ac:dyDescent="0.25">
      <c r="A14" s="41" t="s">
        <v>129</v>
      </c>
      <c r="B14" s="48">
        <v>607</v>
      </c>
      <c r="C14" s="48"/>
      <c r="D14" s="48"/>
      <c r="E14" s="48"/>
    </row>
    <row r="15" spans="1:5" x14ac:dyDescent="0.25">
      <c r="A15" s="41" t="s">
        <v>382</v>
      </c>
      <c r="B15" s="48" t="s">
        <v>308</v>
      </c>
      <c r="C15" s="48"/>
      <c r="D15" s="48"/>
      <c r="E15" s="48"/>
    </row>
    <row r="16" spans="1:5" x14ac:dyDescent="0.25">
      <c r="A16" s="41" t="s">
        <v>131</v>
      </c>
      <c r="B16" s="48" t="s">
        <v>299</v>
      </c>
      <c r="C16" s="48"/>
      <c r="D16" s="48"/>
      <c r="E16" s="48"/>
    </row>
    <row r="17" spans="1:5" x14ac:dyDescent="0.25">
      <c r="A17" s="42" t="s">
        <v>383</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384</v>
      </c>
      <c r="B21" s="48" t="s">
        <v>64</v>
      </c>
      <c r="C21" s="48"/>
      <c r="D21" s="48"/>
      <c r="E21" s="48"/>
    </row>
    <row r="23" spans="1:5" x14ac:dyDescent="0.25">
      <c r="A23" s="23" t="str">
        <f>HYPERLINK("#'Factor List'!A1", "Back to Factor List")</f>
        <v>Back to Factor List</v>
      </c>
      <c r="B23" s="23" t="str">
        <f>HYPERLINK("#'Assumptions'!A1", "Assumptions")</f>
        <v>Assumptions</v>
      </c>
    </row>
    <row r="26" spans="1:5" s="58" customFormat="1" ht="13" x14ac:dyDescent="0.25">
      <c r="A26" s="57" t="s">
        <v>385</v>
      </c>
      <c r="B26" s="57" t="s">
        <v>405</v>
      </c>
      <c r="C26" s="57" t="s">
        <v>406</v>
      </c>
      <c r="D26" s="57" t="s">
        <v>407</v>
      </c>
      <c r="E26" s="57" t="s">
        <v>408</v>
      </c>
    </row>
    <row r="27" spans="1:5" x14ac:dyDescent="0.25">
      <c r="A27" s="44">
        <v>18</v>
      </c>
      <c r="B27" s="45">
        <v>8.64</v>
      </c>
      <c r="C27" s="45">
        <v>8.2100000000000009</v>
      </c>
      <c r="D27" s="45">
        <v>7.8</v>
      </c>
      <c r="E27" s="45">
        <v>7.4</v>
      </c>
    </row>
    <row r="28" spans="1:5" x14ac:dyDescent="0.25">
      <c r="A28" s="44">
        <v>19</v>
      </c>
      <c r="B28" s="45">
        <v>8.76</v>
      </c>
      <c r="C28" s="45">
        <v>8.33</v>
      </c>
      <c r="D28" s="45">
        <v>7.91</v>
      </c>
      <c r="E28" s="45">
        <v>7.5</v>
      </c>
    </row>
    <row r="29" spans="1:5" x14ac:dyDescent="0.25">
      <c r="A29" s="44">
        <v>20</v>
      </c>
      <c r="B29" s="45">
        <v>8.8800000000000008</v>
      </c>
      <c r="C29" s="45">
        <v>8.44</v>
      </c>
      <c r="D29" s="45">
        <v>8.02</v>
      </c>
      <c r="E29" s="45">
        <v>7.6</v>
      </c>
    </row>
    <row r="30" spans="1:5" x14ac:dyDescent="0.25">
      <c r="A30" s="44">
        <v>21</v>
      </c>
      <c r="B30" s="45">
        <v>9</v>
      </c>
      <c r="C30" s="45">
        <v>8.56</v>
      </c>
      <c r="D30" s="45">
        <v>8.1199999999999992</v>
      </c>
      <c r="E30" s="45">
        <v>7.7</v>
      </c>
    </row>
    <row r="31" spans="1:5" x14ac:dyDescent="0.25">
      <c r="A31" s="44">
        <v>22</v>
      </c>
      <c r="B31" s="45">
        <v>9.1300000000000008</v>
      </c>
      <c r="C31" s="45">
        <v>8.68</v>
      </c>
      <c r="D31" s="45">
        <v>8.24</v>
      </c>
      <c r="E31" s="45">
        <v>7.81</v>
      </c>
    </row>
    <row r="32" spans="1:5" x14ac:dyDescent="0.25">
      <c r="A32" s="44">
        <v>23</v>
      </c>
      <c r="B32" s="45">
        <v>9.25</v>
      </c>
      <c r="C32" s="45">
        <v>8.8000000000000007</v>
      </c>
      <c r="D32" s="45">
        <v>8.35</v>
      </c>
      <c r="E32" s="45">
        <v>7.91</v>
      </c>
    </row>
    <row r="33" spans="1:5" x14ac:dyDescent="0.25">
      <c r="A33" s="44">
        <v>24</v>
      </c>
      <c r="B33" s="45">
        <v>9.3800000000000008</v>
      </c>
      <c r="C33" s="45">
        <v>8.92</v>
      </c>
      <c r="D33" s="45">
        <v>8.4600000000000009</v>
      </c>
      <c r="E33" s="45">
        <v>8.02</v>
      </c>
    </row>
    <row r="34" spans="1:5" x14ac:dyDescent="0.25">
      <c r="A34" s="44">
        <v>25</v>
      </c>
      <c r="B34" s="45">
        <v>9.51</v>
      </c>
      <c r="C34" s="45">
        <v>9.0399999999999991</v>
      </c>
      <c r="D34" s="45">
        <v>8.58</v>
      </c>
      <c r="E34" s="45">
        <v>8.1199999999999992</v>
      </c>
    </row>
    <row r="35" spans="1:5" x14ac:dyDescent="0.25">
      <c r="A35" s="44">
        <v>26</v>
      </c>
      <c r="B35" s="45">
        <v>9.65</v>
      </c>
      <c r="C35" s="45">
        <v>9.16</v>
      </c>
      <c r="D35" s="45">
        <v>8.69</v>
      </c>
      <c r="E35" s="45">
        <v>8.23</v>
      </c>
    </row>
    <row r="36" spans="1:5" x14ac:dyDescent="0.25">
      <c r="A36" s="44">
        <v>27</v>
      </c>
      <c r="B36" s="45">
        <v>9.7799999999999994</v>
      </c>
      <c r="C36" s="45">
        <v>9.2899999999999991</v>
      </c>
      <c r="D36" s="45">
        <v>8.81</v>
      </c>
      <c r="E36" s="45">
        <v>8.35</v>
      </c>
    </row>
    <row r="37" spans="1:5" x14ac:dyDescent="0.25">
      <c r="A37" s="44">
        <v>28</v>
      </c>
      <c r="B37" s="45">
        <v>9.92</v>
      </c>
      <c r="C37" s="45">
        <v>9.42</v>
      </c>
      <c r="D37" s="45">
        <v>8.93</v>
      </c>
      <c r="E37" s="45">
        <v>8.4600000000000009</v>
      </c>
    </row>
    <row r="38" spans="1:5" x14ac:dyDescent="0.25">
      <c r="A38" s="44">
        <v>29</v>
      </c>
      <c r="B38" s="45">
        <v>10.050000000000001</v>
      </c>
      <c r="C38" s="45">
        <v>9.5500000000000007</v>
      </c>
      <c r="D38" s="45">
        <v>9.06</v>
      </c>
      <c r="E38" s="45">
        <v>8.57</v>
      </c>
    </row>
    <row r="39" spans="1:5" x14ac:dyDescent="0.25">
      <c r="A39" s="44">
        <v>30</v>
      </c>
      <c r="B39" s="45">
        <v>10.199999999999999</v>
      </c>
      <c r="C39" s="45">
        <v>9.68</v>
      </c>
      <c r="D39" s="45">
        <v>9.18</v>
      </c>
      <c r="E39" s="45">
        <v>8.69</v>
      </c>
    </row>
    <row r="40" spans="1:5" x14ac:dyDescent="0.25">
      <c r="A40" s="44">
        <v>31</v>
      </c>
      <c r="B40" s="45">
        <v>10.34</v>
      </c>
      <c r="C40" s="45">
        <v>9.82</v>
      </c>
      <c r="D40" s="45">
        <v>9.31</v>
      </c>
      <c r="E40" s="45">
        <v>8.81</v>
      </c>
    </row>
    <row r="41" spans="1:5" x14ac:dyDescent="0.25">
      <c r="A41" s="44">
        <v>32</v>
      </c>
      <c r="B41" s="45">
        <v>10.49</v>
      </c>
      <c r="C41" s="45">
        <v>9.9499999999999993</v>
      </c>
      <c r="D41" s="45">
        <v>9.43</v>
      </c>
      <c r="E41" s="45">
        <v>8.93</v>
      </c>
    </row>
    <row r="42" spans="1:5" x14ac:dyDescent="0.25">
      <c r="A42" s="44">
        <v>33</v>
      </c>
      <c r="B42" s="45">
        <v>10.63</v>
      </c>
      <c r="C42" s="45">
        <v>10.09</v>
      </c>
      <c r="D42" s="45">
        <v>9.57</v>
      </c>
      <c r="E42" s="45">
        <v>9.0500000000000007</v>
      </c>
    </row>
    <row r="43" spans="1:5" x14ac:dyDescent="0.25">
      <c r="A43" s="44">
        <v>34</v>
      </c>
      <c r="B43" s="45">
        <v>10.78</v>
      </c>
      <c r="C43" s="45">
        <v>10.24</v>
      </c>
      <c r="D43" s="45">
        <v>9.6999999999999993</v>
      </c>
      <c r="E43" s="45">
        <v>9.17</v>
      </c>
    </row>
    <row r="44" spans="1:5" x14ac:dyDescent="0.25">
      <c r="A44" s="44">
        <v>35</v>
      </c>
      <c r="B44" s="45">
        <v>10.94</v>
      </c>
      <c r="C44" s="45">
        <v>10.38</v>
      </c>
      <c r="D44" s="45">
        <v>9.83</v>
      </c>
      <c r="E44" s="45">
        <v>9.3000000000000007</v>
      </c>
    </row>
    <row r="45" spans="1:5" x14ac:dyDescent="0.25">
      <c r="A45" s="44">
        <v>36</v>
      </c>
      <c r="B45" s="45">
        <v>11.09</v>
      </c>
      <c r="C45" s="45">
        <v>10.53</v>
      </c>
      <c r="D45" s="45">
        <v>9.9700000000000006</v>
      </c>
      <c r="E45" s="45">
        <v>9.43</v>
      </c>
    </row>
    <row r="46" spans="1:5" x14ac:dyDescent="0.25">
      <c r="A46" s="44">
        <v>37</v>
      </c>
      <c r="B46" s="45">
        <v>11.25</v>
      </c>
      <c r="C46" s="45">
        <v>10.68</v>
      </c>
      <c r="D46" s="45">
        <v>10.11</v>
      </c>
      <c r="E46" s="45">
        <v>9.56</v>
      </c>
    </row>
    <row r="47" spans="1:5" x14ac:dyDescent="0.25">
      <c r="A47" s="44">
        <v>38</v>
      </c>
      <c r="B47" s="45">
        <v>11.42</v>
      </c>
      <c r="C47" s="45">
        <v>10.83</v>
      </c>
      <c r="D47" s="45">
        <v>10.25</v>
      </c>
      <c r="E47" s="45">
        <v>9.69</v>
      </c>
    </row>
    <row r="48" spans="1:5" x14ac:dyDescent="0.25">
      <c r="A48" s="44">
        <v>39</v>
      </c>
      <c r="B48" s="45">
        <v>11.58</v>
      </c>
      <c r="C48" s="45">
        <v>10.98</v>
      </c>
      <c r="D48" s="45">
        <v>10.4</v>
      </c>
      <c r="E48" s="45">
        <v>9.83</v>
      </c>
    </row>
    <row r="49" spans="1:5" x14ac:dyDescent="0.25">
      <c r="A49" s="44">
        <v>40</v>
      </c>
      <c r="B49" s="45">
        <v>11.75</v>
      </c>
      <c r="C49" s="45">
        <v>11.14</v>
      </c>
      <c r="D49" s="45">
        <v>10.54</v>
      </c>
      <c r="E49" s="45">
        <v>9.9600000000000009</v>
      </c>
    </row>
    <row r="50" spans="1:5" x14ac:dyDescent="0.25">
      <c r="A50" s="44">
        <v>41</v>
      </c>
      <c r="B50" s="45">
        <v>11.92</v>
      </c>
      <c r="C50" s="45">
        <v>11.3</v>
      </c>
      <c r="D50" s="45">
        <v>10.7</v>
      </c>
      <c r="E50" s="45">
        <v>10.1</v>
      </c>
    </row>
    <row r="51" spans="1:5" x14ac:dyDescent="0.25">
      <c r="A51" s="44">
        <v>42</v>
      </c>
      <c r="B51" s="45">
        <v>12.09</v>
      </c>
      <c r="C51" s="45">
        <v>11.46</v>
      </c>
      <c r="D51" s="45">
        <v>10.85</v>
      </c>
      <c r="E51" s="45">
        <v>10.25</v>
      </c>
    </row>
    <row r="52" spans="1:5" x14ac:dyDescent="0.25">
      <c r="A52" s="44">
        <v>43</v>
      </c>
      <c r="B52" s="45">
        <v>12.27</v>
      </c>
      <c r="C52" s="45">
        <v>11.63</v>
      </c>
      <c r="D52" s="45">
        <v>11.01</v>
      </c>
      <c r="E52" s="45">
        <v>10.39</v>
      </c>
    </row>
    <row r="53" spans="1:5" x14ac:dyDescent="0.25">
      <c r="A53" s="44">
        <v>44</v>
      </c>
      <c r="B53" s="45">
        <v>12.46</v>
      </c>
      <c r="C53" s="45">
        <v>11.8</v>
      </c>
      <c r="D53" s="45">
        <v>11.17</v>
      </c>
      <c r="E53" s="45">
        <v>10.54</v>
      </c>
    </row>
    <row r="54" spans="1:5" x14ac:dyDescent="0.25">
      <c r="A54" s="44">
        <v>45</v>
      </c>
      <c r="B54" s="45">
        <v>12.64</v>
      </c>
      <c r="C54" s="45">
        <v>11.98</v>
      </c>
      <c r="D54" s="45">
        <v>11.33</v>
      </c>
      <c r="E54" s="45">
        <v>10.7</v>
      </c>
    </row>
    <row r="55" spans="1:5" x14ac:dyDescent="0.25">
      <c r="A55" s="44">
        <v>46</v>
      </c>
      <c r="B55" s="45">
        <v>12.83</v>
      </c>
      <c r="C55" s="45">
        <v>12.16</v>
      </c>
      <c r="D55" s="45">
        <v>11.5</v>
      </c>
      <c r="E55" s="45">
        <v>10.85</v>
      </c>
    </row>
    <row r="56" spans="1:5" x14ac:dyDescent="0.25">
      <c r="A56" s="44">
        <v>47</v>
      </c>
      <c r="B56" s="45">
        <v>13.03</v>
      </c>
      <c r="C56" s="45">
        <v>12.34</v>
      </c>
      <c r="D56" s="45">
        <v>11.67</v>
      </c>
      <c r="E56" s="45">
        <v>11.01</v>
      </c>
    </row>
    <row r="57" spans="1:5" x14ac:dyDescent="0.25">
      <c r="A57" s="44">
        <v>48</v>
      </c>
      <c r="B57" s="45">
        <v>13.23</v>
      </c>
      <c r="C57" s="45">
        <v>12.53</v>
      </c>
      <c r="D57" s="45">
        <v>11.84</v>
      </c>
      <c r="E57" s="45">
        <v>11.18</v>
      </c>
    </row>
    <row r="58" spans="1:5" x14ac:dyDescent="0.25">
      <c r="A58" s="44">
        <v>49</v>
      </c>
      <c r="B58" s="45">
        <v>13.44</v>
      </c>
      <c r="C58" s="45">
        <v>12.72</v>
      </c>
      <c r="D58" s="45">
        <v>12.02</v>
      </c>
      <c r="E58" s="45">
        <v>11.34</v>
      </c>
    </row>
    <row r="59" spans="1:5" x14ac:dyDescent="0.25">
      <c r="A59" s="44">
        <v>50</v>
      </c>
      <c r="B59" s="45">
        <v>13.65</v>
      </c>
      <c r="C59" s="45">
        <v>12.92</v>
      </c>
      <c r="D59" s="45">
        <v>12.21</v>
      </c>
      <c r="E59" s="45">
        <v>11.52</v>
      </c>
    </row>
    <row r="60" spans="1:5" x14ac:dyDescent="0.25">
      <c r="A60" s="44">
        <v>51</v>
      </c>
      <c r="B60" s="45">
        <v>13.86</v>
      </c>
      <c r="C60" s="45">
        <v>13.12</v>
      </c>
      <c r="D60" s="45">
        <v>12.4</v>
      </c>
      <c r="E60" s="45">
        <v>11.69</v>
      </c>
    </row>
    <row r="61" spans="1:5" x14ac:dyDescent="0.25">
      <c r="A61" s="44">
        <v>52</v>
      </c>
      <c r="B61" s="45">
        <v>14.08</v>
      </c>
      <c r="C61" s="45">
        <v>13.33</v>
      </c>
      <c r="D61" s="45">
        <v>12.59</v>
      </c>
      <c r="E61" s="45">
        <v>11.87</v>
      </c>
    </row>
    <row r="62" spans="1:5" x14ac:dyDescent="0.25">
      <c r="A62" s="44">
        <v>53</v>
      </c>
      <c r="B62" s="45">
        <v>14.31</v>
      </c>
      <c r="C62" s="45">
        <v>13.54</v>
      </c>
      <c r="D62" s="45">
        <v>12.79</v>
      </c>
      <c r="E62" s="45">
        <v>12.06</v>
      </c>
    </row>
    <row r="63" spans="1:5" x14ac:dyDescent="0.25">
      <c r="A63" s="44">
        <v>54</v>
      </c>
      <c r="B63" s="45">
        <v>14.55</v>
      </c>
      <c r="C63" s="45">
        <v>13.76</v>
      </c>
      <c r="D63" s="45">
        <v>13</v>
      </c>
      <c r="E63" s="45">
        <v>12.25</v>
      </c>
    </row>
    <row r="64" spans="1:5" x14ac:dyDescent="0.25">
      <c r="A64" s="44">
        <v>55</v>
      </c>
      <c r="B64" s="45">
        <v>14.79</v>
      </c>
      <c r="C64" s="45">
        <v>13.99</v>
      </c>
      <c r="D64" s="45">
        <v>13.21</v>
      </c>
      <c r="E64" s="45">
        <v>12.45</v>
      </c>
    </row>
    <row r="65" spans="1:5" x14ac:dyDescent="0.25">
      <c r="A65" s="44">
        <v>56</v>
      </c>
      <c r="B65" s="45">
        <v>15.04</v>
      </c>
      <c r="C65" s="45">
        <v>14.22</v>
      </c>
      <c r="D65" s="45">
        <v>13.42</v>
      </c>
      <c r="E65" s="45">
        <v>12.65</v>
      </c>
    </row>
    <row r="66" spans="1:5" x14ac:dyDescent="0.25">
      <c r="A66" s="44">
        <v>57</v>
      </c>
      <c r="B66" s="45">
        <v>15.3</v>
      </c>
      <c r="C66" s="45">
        <v>14.46</v>
      </c>
      <c r="D66" s="45">
        <v>13.65</v>
      </c>
      <c r="E66" s="45">
        <v>12.86</v>
      </c>
    </row>
    <row r="67" spans="1:5" x14ac:dyDescent="0.25">
      <c r="A67" s="44">
        <v>58</v>
      </c>
      <c r="B67" s="45">
        <v>15.56</v>
      </c>
      <c r="C67" s="45">
        <v>14.71</v>
      </c>
      <c r="D67" s="45">
        <v>13.88</v>
      </c>
      <c r="E67" s="45">
        <v>13.08</v>
      </c>
    </row>
    <row r="68" spans="1:5" x14ac:dyDescent="0.25">
      <c r="A68" s="44">
        <v>59</v>
      </c>
      <c r="B68" s="45">
        <v>15.84</v>
      </c>
      <c r="C68" s="45">
        <v>14.97</v>
      </c>
      <c r="D68" s="45">
        <v>14.13</v>
      </c>
      <c r="E68" s="45">
        <v>13.3</v>
      </c>
    </row>
    <row r="69" spans="1:5" x14ac:dyDescent="0.25">
      <c r="A69" s="44">
        <v>60</v>
      </c>
      <c r="B69" s="45">
        <v>16.13</v>
      </c>
      <c r="C69" s="45">
        <v>15.24</v>
      </c>
      <c r="D69" s="45">
        <v>14.38</v>
      </c>
      <c r="E69" s="45">
        <v>13.54</v>
      </c>
    </row>
    <row r="70" spans="1:5" x14ac:dyDescent="0.25">
      <c r="A70" s="44">
        <v>61</v>
      </c>
      <c r="B70" s="45">
        <v>16.43</v>
      </c>
      <c r="C70" s="45">
        <v>15.53</v>
      </c>
      <c r="D70" s="45">
        <v>14.64</v>
      </c>
      <c r="E70" s="45">
        <v>13.78</v>
      </c>
    </row>
    <row r="71" spans="1:5" x14ac:dyDescent="0.25">
      <c r="A71" s="44">
        <v>62</v>
      </c>
      <c r="B71" s="45">
        <v>16.75</v>
      </c>
      <c r="C71" s="45">
        <v>15.82</v>
      </c>
      <c r="D71" s="45">
        <v>14.92</v>
      </c>
      <c r="E71" s="45">
        <v>14.04</v>
      </c>
    </row>
    <row r="72" spans="1:5" x14ac:dyDescent="0.25">
      <c r="A72" s="44">
        <v>63</v>
      </c>
      <c r="B72" s="45">
        <v>17.079999999999998</v>
      </c>
      <c r="C72" s="45">
        <v>16.13</v>
      </c>
      <c r="D72" s="45">
        <v>15.21</v>
      </c>
      <c r="E72" s="45">
        <v>14.31</v>
      </c>
    </row>
    <row r="73" spans="1:5" x14ac:dyDescent="0.25">
      <c r="A73" s="44">
        <v>64</v>
      </c>
      <c r="B73" s="45">
        <v>17.43</v>
      </c>
      <c r="C73" s="45">
        <v>16.46</v>
      </c>
      <c r="D73" s="45">
        <v>15.52</v>
      </c>
      <c r="E73" s="45">
        <v>14.6</v>
      </c>
    </row>
    <row r="74" spans="1:5" x14ac:dyDescent="0.25">
      <c r="A74" s="44">
        <v>65</v>
      </c>
      <c r="B74" s="45"/>
      <c r="C74" s="45">
        <v>16.82</v>
      </c>
      <c r="D74" s="45">
        <v>15.85</v>
      </c>
      <c r="E74" s="45">
        <v>14.9</v>
      </c>
    </row>
    <row r="75" spans="1:5" x14ac:dyDescent="0.25">
      <c r="A75" s="44">
        <v>66</v>
      </c>
      <c r="B75" s="45"/>
      <c r="C75" s="45"/>
      <c r="D75" s="45">
        <v>16.2</v>
      </c>
      <c r="E75" s="45">
        <v>15.23</v>
      </c>
    </row>
    <row r="76" spans="1:5" x14ac:dyDescent="0.25">
      <c r="A76" s="44">
        <v>67</v>
      </c>
      <c r="B76" s="45"/>
      <c r="C76" s="45"/>
      <c r="D76" s="45"/>
      <c r="E76" s="45">
        <v>15.58</v>
      </c>
    </row>
  </sheetData>
  <sheetProtection algorithmName="SHA-512" hashValue="nxhJ7HCoOO1DHdlx4rB/AXubjJxvia17dHlSc+G1wO35IC7YkUjP4Pgn1CGKM2kJleg+vQ7oHl1Qqu6rtBsmNA==" saltValue="ZVY2cIWcjWaBAd2JyGsRdw==" spinCount="100000" sheet="1" objects="1" scenarios="1"/>
  <conditionalFormatting sqref="A6:A21">
    <cfRule type="expression" dxfId="183" priority="1" stopIfTrue="1">
      <formula>MOD(ROW(),2)=0</formula>
    </cfRule>
    <cfRule type="expression" dxfId="182" priority="2" stopIfTrue="1">
      <formula>MOD(ROW(),2)&lt;&gt;0</formula>
    </cfRule>
  </conditionalFormatting>
  <conditionalFormatting sqref="A26:A76">
    <cfRule type="expression" dxfId="181" priority="5" stopIfTrue="1">
      <formula>MOD(ROW(),2)=0</formula>
    </cfRule>
    <cfRule type="expression" dxfId="180" priority="6" stopIfTrue="1">
      <formula>MOD(ROW(),2)&lt;&gt;0</formula>
    </cfRule>
  </conditionalFormatting>
  <conditionalFormatting sqref="B6:E21">
    <cfRule type="expression" dxfId="179" priority="3" stopIfTrue="1">
      <formula>MOD(ROW(),2)=0</formula>
    </cfRule>
    <cfRule type="expression" dxfId="178" priority="4" stopIfTrue="1">
      <formula>MOD(ROW(),2)&lt;&gt;0</formula>
    </cfRule>
  </conditionalFormatting>
  <conditionalFormatting sqref="B26:E76">
    <cfRule type="expression" dxfId="177" priority="7" stopIfTrue="1">
      <formula>MOD(ROW(),2)=0</formula>
    </cfRule>
    <cfRule type="expression" dxfId="176"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16394-2050-4CA5-B687-9FA4961086E8}">
  <sheetPr codeName="Sheet71"/>
  <dimension ref="A1:E76"/>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Fire_E - Consolidated Factor Spreadsheet</v>
      </c>
    </row>
    <row r="3" spans="1:5" s="1" customFormat="1" ht="15.5" x14ac:dyDescent="0.35">
      <c r="A3" s="30" t="s">
        <v>2</v>
      </c>
      <c r="B3" s="3" t="str">
        <f>TABLE_FACTOR_TYPE_1 &amp; " - x-" &amp; TABLE_SERIES_NUMBER_1</f>
        <v>Scheme pays AA - x-608</v>
      </c>
    </row>
    <row r="6" spans="1:5" x14ac:dyDescent="0.25">
      <c r="A6" s="41" t="s">
        <v>378</v>
      </c>
      <c r="B6" s="48" t="s">
        <v>379</v>
      </c>
      <c r="C6" s="48"/>
      <c r="D6" s="48"/>
      <c r="E6" s="48"/>
    </row>
    <row r="7" spans="1:5" x14ac:dyDescent="0.25">
      <c r="A7" s="41" t="s">
        <v>380</v>
      </c>
      <c r="B7" s="48" t="s">
        <v>31</v>
      </c>
      <c r="C7" s="48"/>
      <c r="D7" s="48"/>
      <c r="E7" s="48"/>
    </row>
    <row r="8" spans="1:5" x14ac:dyDescent="0.25">
      <c r="A8" s="41" t="s">
        <v>124</v>
      </c>
      <c r="B8" s="48">
        <v>2015</v>
      </c>
      <c r="C8" s="48"/>
      <c r="D8" s="48"/>
      <c r="E8" s="48"/>
    </row>
    <row r="9" spans="1:5" x14ac:dyDescent="0.25">
      <c r="A9" s="41" t="s">
        <v>125</v>
      </c>
      <c r="B9" s="48" t="s">
        <v>294</v>
      </c>
      <c r="C9" s="48"/>
      <c r="D9" s="48"/>
      <c r="E9" s="48"/>
    </row>
    <row r="10" spans="1:5" x14ac:dyDescent="0.25">
      <c r="A10" s="41" t="s">
        <v>6</v>
      </c>
      <c r="B10" s="48" t="s">
        <v>307</v>
      </c>
      <c r="C10" s="48"/>
      <c r="D10" s="48"/>
      <c r="E10" s="48"/>
    </row>
    <row r="11" spans="1:5" x14ac:dyDescent="0.25">
      <c r="A11" s="41" t="s">
        <v>126</v>
      </c>
      <c r="B11" s="48" t="s">
        <v>145</v>
      </c>
      <c r="C11" s="48"/>
      <c r="D11" s="48"/>
      <c r="E11" s="48"/>
    </row>
    <row r="12" spans="1:5" x14ac:dyDescent="0.25">
      <c r="A12" s="41" t="s">
        <v>127</v>
      </c>
      <c r="B12" s="48" t="s">
        <v>297</v>
      </c>
      <c r="C12" s="48"/>
      <c r="D12" s="48"/>
      <c r="E12" s="48"/>
    </row>
    <row r="13" spans="1:5" x14ac:dyDescent="0.25">
      <c r="A13" s="41" t="s">
        <v>381</v>
      </c>
      <c r="B13" s="48">
        <v>0</v>
      </c>
      <c r="C13" s="48"/>
      <c r="D13" s="48"/>
      <c r="E13" s="48"/>
    </row>
    <row r="14" spans="1:5" x14ac:dyDescent="0.25">
      <c r="A14" s="41" t="s">
        <v>129</v>
      </c>
      <c r="B14" s="48">
        <v>608</v>
      </c>
      <c r="C14" s="48"/>
      <c r="D14" s="48"/>
      <c r="E14" s="48"/>
    </row>
    <row r="15" spans="1:5" x14ac:dyDescent="0.25">
      <c r="A15" s="41" t="s">
        <v>382</v>
      </c>
      <c r="B15" s="48" t="s">
        <v>309</v>
      </c>
      <c r="C15" s="48"/>
      <c r="D15" s="48"/>
      <c r="E15" s="48"/>
    </row>
    <row r="16" spans="1:5" x14ac:dyDescent="0.25">
      <c r="A16" s="41" t="s">
        <v>131</v>
      </c>
      <c r="B16" s="48" t="s">
        <v>302</v>
      </c>
      <c r="C16" s="48"/>
      <c r="D16" s="48"/>
      <c r="E16" s="48"/>
    </row>
    <row r="17" spans="1:5" x14ac:dyDescent="0.25">
      <c r="A17" s="42" t="s">
        <v>383</v>
      </c>
      <c r="B17" s="48"/>
      <c r="C17" s="48"/>
      <c r="D17" s="48"/>
      <c r="E17" s="48"/>
    </row>
    <row r="18" spans="1:5" x14ac:dyDescent="0.25">
      <c r="A18" s="41" t="s">
        <v>133</v>
      </c>
      <c r="B18" s="49">
        <v>45135</v>
      </c>
      <c r="C18" s="49"/>
      <c r="D18" s="49"/>
      <c r="E18" s="49"/>
    </row>
    <row r="19" spans="1:5" x14ac:dyDescent="0.25">
      <c r="A19" s="41" t="s">
        <v>134</v>
      </c>
      <c r="B19" s="49">
        <v>45135</v>
      </c>
      <c r="C19" s="49"/>
      <c r="D19" s="49"/>
      <c r="E19" s="49"/>
    </row>
    <row r="20" spans="1:5" x14ac:dyDescent="0.25">
      <c r="A20" s="41" t="s">
        <v>135</v>
      </c>
      <c r="B20" s="48" t="s">
        <v>144</v>
      </c>
      <c r="C20" s="48"/>
      <c r="D20" s="48"/>
      <c r="E20" s="48"/>
    </row>
    <row r="21" spans="1:5" x14ac:dyDescent="0.25">
      <c r="A21" s="41" t="s">
        <v>384</v>
      </c>
      <c r="B21" s="48" t="s">
        <v>64</v>
      </c>
      <c r="C21" s="48"/>
      <c r="D21" s="48"/>
      <c r="E21" s="48"/>
    </row>
    <row r="23" spans="1:5" x14ac:dyDescent="0.25">
      <c r="A23" s="23" t="str">
        <f>HYPERLINK("#'Factor List'!A1", "Back to Factor List")</f>
        <v>Back to Factor List</v>
      </c>
      <c r="B23" s="23" t="str">
        <f>HYPERLINK("#'Assumptions'!A1", "Assumptions")</f>
        <v>Assumptions</v>
      </c>
    </row>
    <row r="26" spans="1:5" s="58" customFormat="1" ht="13" x14ac:dyDescent="0.25">
      <c r="A26" s="57" t="s">
        <v>385</v>
      </c>
      <c r="B26" s="57" t="s">
        <v>405</v>
      </c>
      <c r="C26" s="57" t="s">
        <v>406</v>
      </c>
      <c r="D26" s="57" t="s">
        <v>407</v>
      </c>
      <c r="E26" s="57" t="s">
        <v>408</v>
      </c>
    </row>
    <row r="27" spans="1:5" x14ac:dyDescent="0.25">
      <c r="A27" s="44">
        <v>18</v>
      </c>
      <c r="B27" s="45">
        <v>8.64</v>
      </c>
      <c r="C27" s="45">
        <v>8.2100000000000009</v>
      </c>
      <c r="D27" s="45">
        <v>7.8</v>
      </c>
      <c r="E27" s="45">
        <v>7.4</v>
      </c>
    </row>
    <row r="28" spans="1:5" x14ac:dyDescent="0.25">
      <c r="A28" s="44">
        <v>19</v>
      </c>
      <c r="B28" s="45">
        <v>8.76</v>
      </c>
      <c r="C28" s="45">
        <v>8.33</v>
      </c>
      <c r="D28" s="45">
        <v>7.91</v>
      </c>
      <c r="E28" s="45">
        <v>7.5</v>
      </c>
    </row>
    <row r="29" spans="1:5" x14ac:dyDescent="0.25">
      <c r="A29" s="44">
        <v>20</v>
      </c>
      <c r="B29" s="45">
        <v>8.8800000000000008</v>
      </c>
      <c r="C29" s="45">
        <v>8.44</v>
      </c>
      <c r="D29" s="45">
        <v>8.02</v>
      </c>
      <c r="E29" s="45">
        <v>7.6</v>
      </c>
    </row>
    <row r="30" spans="1:5" x14ac:dyDescent="0.25">
      <c r="A30" s="44">
        <v>21</v>
      </c>
      <c r="B30" s="45">
        <v>9</v>
      </c>
      <c r="C30" s="45">
        <v>8.56</v>
      </c>
      <c r="D30" s="45">
        <v>8.1199999999999992</v>
      </c>
      <c r="E30" s="45">
        <v>7.7</v>
      </c>
    </row>
    <row r="31" spans="1:5" x14ac:dyDescent="0.25">
      <c r="A31" s="44">
        <v>22</v>
      </c>
      <c r="B31" s="45">
        <v>9.1300000000000008</v>
      </c>
      <c r="C31" s="45">
        <v>8.68</v>
      </c>
      <c r="D31" s="45">
        <v>8.24</v>
      </c>
      <c r="E31" s="45">
        <v>7.81</v>
      </c>
    </row>
    <row r="32" spans="1:5" x14ac:dyDescent="0.25">
      <c r="A32" s="44">
        <v>23</v>
      </c>
      <c r="B32" s="45">
        <v>9.25</v>
      </c>
      <c r="C32" s="45">
        <v>8.8000000000000007</v>
      </c>
      <c r="D32" s="45">
        <v>8.35</v>
      </c>
      <c r="E32" s="45">
        <v>7.91</v>
      </c>
    </row>
    <row r="33" spans="1:5" x14ac:dyDescent="0.25">
      <c r="A33" s="44">
        <v>24</v>
      </c>
      <c r="B33" s="45">
        <v>9.3800000000000008</v>
      </c>
      <c r="C33" s="45">
        <v>8.92</v>
      </c>
      <c r="D33" s="45">
        <v>8.4600000000000009</v>
      </c>
      <c r="E33" s="45">
        <v>8.02</v>
      </c>
    </row>
    <row r="34" spans="1:5" x14ac:dyDescent="0.25">
      <c r="A34" s="44">
        <v>25</v>
      </c>
      <c r="B34" s="45">
        <v>9.51</v>
      </c>
      <c r="C34" s="45">
        <v>9.0399999999999991</v>
      </c>
      <c r="D34" s="45">
        <v>8.58</v>
      </c>
      <c r="E34" s="45">
        <v>8.1199999999999992</v>
      </c>
    </row>
    <row r="35" spans="1:5" x14ac:dyDescent="0.25">
      <c r="A35" s="44">
        <v>26</v>
      </c>
      <c r="B35" s="45">
        <v>9.65</v>
      </c>
      <c r="C35" s="45">
        <v>9.16</v>
      </c>
      <c r="D35" s="45">
        <v>8.69</v>
      </c>
      <c r="E35" s="45">
        <v>8.23</v>
      </c>
    </row>
    <row r="36" spans="1:5" x14ac:dyDescent="0.25">
      <c r="A36" s="44">
        <v>27</v>
      </c>
      <c r="B36" s="45">
        <v>9.7799999999999994</v>
      </c>
      <c r="C36" s="45">
        <v>9.2899999999999991</v>
      </c>
      <c r="D36" s="45">
        <v>8.81</v>
      </c>
      <c r="E36" s="45">
        <v>8.35</v>
      </c>
    </row>
    <row r="37" spans="1:5" x14ac:dyDescent="0.25">
      <c r="A37" s="44">
        <v>28</v>
      </c>
      <c r="B37" s="45">
        <v>9.92</v>
      </c>
      <c r="C37" s="45">
        <v>9.42</v>
      </c>
      <c r="D37" s="45">
        <v>8.93</v>
      </c>
      <c r="E37" s="45">
        <v>8.4600000000000009</v>
      </c>
    </row>
    <row r="38" spans="1:5" x14ac:dyDescent="0.25">
      <c r="A38" s="44">
        <v>29</v>
      </c>
      <c r="B38" s="45">
        <v>10.050000000000001</v>
      </c>
      <c r="C38" s="45">
        <v>9.5500000000000007</v>
      </c>
      <c r="D38" s="45">
        <v>9.06</v>
      </c>
      <c r="E38" s="45">
        <v>8.57</v>
      </c>
    </row>
    <row r="39" spans="1:5" x14ac:dyDescent="0.25">
      <c r="A39" s="44">
        <v>30</v>
      </c>
      <c r="B39" s="45">
        <v>10.199999999999999</v>
      </c>
      <c r="C39" s="45">
        <v>9.68</v>
      </c>
      <c r="D39" s="45">
        <v>9.18</v>
      </c>
      <c r="E39" s="45">
        <v>8.69</v>
      </c>
    </row>
    <row r="40" spans="1:5" x14ac:dyDescent="0.25">
      <c r="A40" s="44">
        <v>31</v>
      </c>
      <c r="B40" s="45">
        <v>10.34</v>
      </c>
      <c r="C40" s="45">
        <v>9.82</v>
      </c>
      <c r="D40" s="45">
        <v>9.31</v>
      </c>
      <c r="E40" s="45">
        <v>8.81</v>
      </c>
    </row>
    <row r="41" spans="1:5" x14ac:dyDescent="0.25">
      <c r="A41" s="44">
        <v>32</v>
      </c>
      <c r="B41" s="45">
        <v>10.49</v>
      </c>
      <c r="C41" s="45">
        <v>9.9499999999999993</v>
      </c>
      <c r="D41" s="45">
        <v>9.43</v>
      </c>
      <c r="E41" s="45">
        <v>8.93</v>
      </c>
    </row>
    <row r="42" spans="1:5" x14ac:dyDescent="0.25">
      <c r="A42" s="44">
        <v>33</v>
      </c>
      <c r="B42" s="45">
        <v>10.63</v>
      </c>
      <c r="C42" s="45">
        <v>10.09</v>
      </c>
      <c r="D42" s="45">
        <v>9.57</v>
      </c>
      <c r="E42" s="45">
        <v>9.0500000000000007</v>
      </c>
    </row>
    <row r="43" spans="1:5" x14ac:dyDescent="0.25">
      <c r="A43" s="44">
        <v>34</v>
      </c>
      <c r="B43" s="45">
        <v>10.78</v>
      </c>
      <c r="C43" s="45">
        <v>10.24</v>
      </c>
      <c r="D43" s="45">
        <v>9.6999999999999993</v>
      </c>
      <c r="E43" s="45">
        <v>9.17</v>
      </c>
    </row>
    <row r="44" spans="1:5" x14ac:dyDescent="0.25">
      <c r="A44" s="44">
        <v>35</v>
      </c>
      <c r="B44" s="45">
        <v>10.94</v>
      </c>
      <c r="C44" s="45">
        <v>10.38</v>
      </c>
      <c r="D44" s="45">
        <v>9.83</v>
      </c>
      <c r="E44" s="45">
        <v>9.3000000000000007</v>
      </c>
    </row>
    <row r="45" spans="1:5" x14ac:dyDescent="0.25">
      <c r="A45" s="44">
        <v>36</v>
      </c>
      <c r="B45" s="45">
        <v>11.09</v>
      </c>
      <c r="C45" s="45">
        <v>10.53</v>
      </c>
      <c r="D45" s="45">
        <v>9.9700000000000006</v>
      </c>
      <c r="E45" s="45">
        <v>9.43</v>
      </c>
    </row>
    <row r="46" spans="1:5" x14ac:dyDescent="0.25">
      <c r="A46" s="44">
        <v>37</v>
      </c>
      <c r="B46" s="45">
        <v>11.25</v>
      </c>
      <c r="C46" s="45">
        <v>10.68</v>
      </c>
      <c r="D46" s="45">
        <v>10.11</v>
      </c>
      <c r="E46" s="45">
        <v>9.56</v>
      </c>
    </row>
    <row r="47" spans="1:5" x14ac:dyDescent="0.25">
      <c r="A47" s="44">
        <v>38</v>
      </c>
      <c r="B47" s="45">
        <v>11.42</v>
      </c>
      <c r="C47" s="45">
        <v>10.83</v>
      </c>
      <c r="D47" s="45">
        <v>10.25</v>
      </c>
      <c r="E47" s="45">
        <v>9.69</v>
      </c>
    </row>
    <row r="48" spans="1:5" x14ac:dyDescent="0.25">
      <c r="A48" s="44">
        <v>39</v>
      </c>
      <c r="B48" s="45">
        <v>11.58</v>
      </c>
      <c r="C48" s="45">
        <v>10.98</v>
      </c>
      <c r="D48" s="45">
        <v>10.4</v>
      </c>
      <c r="E48" s="45">
        <v>9.83</v>
      </c>
    </row>
    <row r="49" spans="1:5" x14ac:dyDescent="0.25">
      <c r="A49" s="44">
        <v>40</v>
      </c>
      <c r="B49" s="45">
        <v>11.75</v>
      </c>
      <c r="C49" s="45">
        <v>11.14</v>
      </c>
      <c r="D49" s="45">
        <v>10.54</v>
      </c>
      <c r="E49" s="45">
        <v>9.9600000000000009</v>
      </c>
    </row>
    <row r="50" spans="1:5" x14ac:dyDescent="0.25">
      <c r="A50" s="44">
        <v>41</v>
      </c>
      <c r="B50" s="45">
        <v>11.92</v>
      </c>
      <c r="C50" s="45">
        <v>11.3</v>
      </c>
      <c r="D50" s="45">
        <v>10.7</v>
      </c>
      <c r="E50" s="45">
        <v>10.1</v>
      </c>
    </row>
    <row r="51" spans="1:5" x14ac:dyDescent="0.25">
      <c r="A51" s="44">
        <v>42</v>
      </c>
      <c r="B51" s="45">
        <v>12.09</v>
      </c>
      <c r="C51" s="45">
        <v>11.46</v>
      </c>
      <c r="D51" s="45">
        <v>10.85</v>
      </c>
      <c r="E51" s="45">
        <v>10.25</v>
      </c>
    </row>
    <row r="52" spans="1:5" x14ac:dyDescent="0.25">
      <c r="A52" s="44">
        <v>43</v>
      </c>
      <c r="B52" s="45">
        <v>12.27</v>
      </c>
      <c r="C52" s="45">
        <v>11.63</v>
      </c>
      <c r="D52" s="45">
        <v>11.01</v>
      </c>
      <c r="E52" s="45">
        <v>10.39</v>
      </c>
    </row>
    <row r="53" spans="1:5" x14ac:dyDescent="0.25">
      <c r="A53" s="44">
        <v>44</v>
      </c>
      <c r="B53" s="45">
        <v>12.46</v>
      </c>
      <c r="C53" s="45">
        <v>11.8</v>
      </c>
      <c r="D53" s="45">
        <v>11.17</v>
      </c>
      <c r="E53" s="45">
        <v>10.54</v>
      </c>
    </row>
    <row r="54" spans="1:5" x14ac:dyDescent="0.25">
      <c r="A54" s="44">
        <v>45</v>
      </c>
      <c r="B54" s="45">
        <v>12.64</v>
      </c>
      <c r="C54" s="45">
        <v>11.98</v>
      </c>
      <c r="D54" s="45">
        <v>11.33</v>
      </c>
      <c r="E54" s="45">
        <v>10.7</v>
      </c>
    </row>
    <row r="55" spans="1:5" x14ac:dyDescent="0.25">
      <c r="A55" s="44">
        <v>46</v>
      </c>
      <c r="B55" s="45">
        <v>12.83</v>
      </c>
      <c r="C55" s="45">
        <v>12.16</v>
      </c>
      <c r="D55" s="45">
        <v>11.5</v>
      </c>
      <c r="E55" s="45">
        <v>10.85</v>
      </c>
    </row>
    <row r="56" spans="1:5" x14ac:dyDescent="0.25">
      <c r="A56" s="44">
        <v>47</v>
      </c>
      <c r="B56" s="45">
        <v>13.03</v>
      </c>
      <c r="C56" s="45">
        <v>12.34</v>
      </c>
      <c r="D56" s="45">
        <v>11.67</v>
      </c>
      <c r="E56" s="45">
        <v>11.01</v>
      </c>
    </row>
    <row r="57" spans="1:5" x14ac:dyDescent="0.25">
      <c r="A57" s="44">
        <v>48</v>
      </c>
      <c r="B57" s="45">
        <v>13.23</v>
      </c>
      <c r="C57" s="45">
        <v>12.53</v>
      </c>
      <c r="D57" s="45">
        <v>11.84</v>
      </c>
      <c r="E57" s="45">
        <v>11.18</v>
      </c>
    </row>
    <row r="58" spans="1:5" x14ac:dyDescent="0.25">
      <c r="A58" s="44">
        <v>49</v>
      </c>
      <c r="B58" s="45">
        <v>13.44</v>
      </c>
      <c r="C58" s="45">
        <v>12.72</v>
      </c>
      <c r="D58" s="45">
        <v>12.02</v>
      </c>
      <c r="E58" s="45">
        <v>11.34</v>
      </c>
    </row>
    <row r="59" spans="1:5" x14ac:dyDescent="0.25">
      <c r="A59" s="44">
        <v>50</v>
      </c>
      <c r="B59" s="45">
        <v>13.65</v>
      </c>
      <c r="C59" s="45">
        <v>12.92</v>
      </c>
      <c r="D59" s="45">
        <v>12.21</v>
      </c>
      <c r="E59" s="45">
        <v>11.52</v>
      </c>
    </row>
    <row r="60" spans="1:5" x14ac:dyDescent="0.25">
      <c r="A60" s="44">
        <v>51</v>
      </c>
      <c r="B60" s="45">
        <v>13.86</v>
      </c>
      <c r="C60" s="45">
        <v>13.12</v>
      </c>
      <c r="D60" s="45">
        <v>12.4</v>
      </c>
      <c r="E60" s="45">
        <v>11.69</v>
      </c>
    </row>
    <row r="61" spans="1:5" x14ac:dyDescent="0.25">
      <c r="A61" s="44">
        <v>52</v>
      </c>
      <c r="B61" s="45">
        <v>14.08</v>
      </c>
      <c r="C61" s="45">
        <v>13.33</v>
      </c>
      <c r="D61" s="45">
        <v>12.59</v>
      </c>
      <c r="E61" s="45">
        <v>11.87</v>
      </c>
    </row>
    <row r="62" spans="1:5" x14ac:dyDescent="0.25">
      <c r="A62" s="44">
        <v>53</v>
      </c>
      <c r="B62" s="45">
        <v>14.31</v>
      </c>
      <c r="C62" s="45">
        <v>13.54</v>
      </c>
      <c r="D62" s="45">
        <v>12.79</v>
      </c>
      <c r="E62" s="45">
        <v>12.06</v>
      </c>
    </row>
    <row r="63" spans="1:5" x14ac:dyDescent="0.25">
      <c r="A63" s="44">
        <v>54</v>
      </c>
      <c r="B63" s="45">
        <v>14.55</v>
      </c>
      <c r="C63" s="45">
        <v>13.76</v>
      </c>
      <c r="D63" s="45">
        <v>13</v>
      </c>
      <c r="E63" s="45">
        <v>12.25</v>
      </c>
    </row>
    <row r="64" spans="1:5" x14ac:dyDescent="0.25">
      <c r="A64" s="44">
        <v>55</v>
      </c>
      <c r="B64" s="45">
        <v>14.79</v>
      </c>
      <c r="C64" s="45">
        <v>13.99</v>
      </c>
      <c r="D64" s="45">
        <v>13.21</v>
      </c>
      <c r="E64" s="45">
        <v>12.45</v>
      </c>
    </row>
    <row r="65" spans="1:5" x14ac:dyDescent="0.25">
      <c r="A65" s="44">
        <v>56</v>
      </c>
      <c r="B65" s="45">
        <v>15.04</v>
      </c>
      <c r="C65" s="45">
        <v>14.22</v>
      </c>
      <c r="D65" s="45">
        <v>13.42</v>
      </c>
      <c r="E65" s="45">
        <v>12.65</v>
      </c>
    </row>
    <row r="66" spans="1:5" x14ac:dyDescent="0.25">
      <c r="A66" s="44">
        <v>57</v>
      </c>
      <c r="B66" s="45">
        <v>15.3</v>
      </c>
      <c r="C66" s="45">
        <v>14.46</v>
      </c>
      <c r="D66" s="45">
        <v>13.65</v>
      </c>
      <c r="E66" s="45">
        <v>12.86</v>
      </c>
    </row>
    <row r="67" spans="1:5" x14ac:dyDescent="0.25">
      <c r="A67" s="44">
        <v>58</v>
      </c>
      <c r="B67" s="45">
        <v>15.56</v>
      </c>
      <c r="C67" s="45">
        <v>14.71</v>
      </c>
      <c r="D67" s="45">
        <v>13.88</v>
      </c>
      <c r="E67" s="45">
        <v>13.08</v>
      </c>
    </row>
    <row r="68" spans="1:5" x14ac:dyDescent="0.25">
      <c r="A68" s="44">
        <v>59</v>
      </c>
      <c r="B68" s="45">
        <v>15.84</v>
      </c>
      <c r="C68" s="45">
        <v>14.97</v>
      </c>
      <c r="D68" s="45">
        <v>14.13</v>
      </c>
      <c r="E68" s="45">
        <v>13.3</v>
      </c>
    </row>
    <row r="69" spans="1:5" x14ac:dyDescent="0.25">
      <c r="A69" s="44">
        <v>60</v>
      </c>
      <c r="B69" s="45">
        <v>16.13</v>
      </c>
      <c r="C69" s="45">
        <v>15.24</v>
      </c>
      <c r="D69" s="45">
        <v>14.38</v>
      </c>
      <c r="E69" s="45">
        <v>13.54</v>
      </c>
    </row>
    <row r="70" spans="1:5" x14ac:dyDescent="0.25">
      <c r="A70" s="44">
        <v>61</v>
      </c>
      <c r="B70" s="45">
        <v>16.43</v>
      </c>
      <c r="C70" s="45">
        <v>15.53</v>
      </c>
      <c r="D70" s="45">
        <v>14.64</v>
      </c>
      <c r="E70" s="45">
        <v>13.78</v>
      </c>
    </row>
    <row r="71" spans="1:5" x14ac:dyDescent="0.25">
      <c r="A71" s="44">
        <v>62</v>
      </c>
      <c r="B71" s="45">
        <v>16.75</v>
      </c>
      <c r="C71" s="45">
        <v>15.82</v>
      </c>
      <c r="D71" s="45">
        <v>14.92</v>
      </c>
      <c r="E71" s="45">
        <v>14.04</v>
      </c>
    </row>
    <row r="72" spans="1:5" x14ac:dyDescent="0.25">
      <c r="A72" s="44">
        <v>63</v>
      </c>
      <c r="B72" s="45">
        <v>17.079999999999998</v>
      </c>
      <c r="C72" s="45">
        <v>16.13</v>
      </c>
      <c r="D72" s="45">
        <v>15.21</v>
      </c>
      <c r="E72" s="45">
        <v>14.31</v>
      </c>
    </row>
    <row r="73" spans="1:5" x14ac:dyDescent="0.25">
      <c r="A73" s="44">
        <v>64</v>
      </c>
      <c r="B73" s="45">
        <v>17.43</v>
      </c>
      <c r="C73" s="45">
        <v>16.46</v>
      </c>
      <c r="D73" s="45">
        <v>15.52</v>
      </c>
      <c r="E73" s="45">
        <v>14.6</v>
      </c>
    </row>
    <row r="74" spans="1:5" x14ac:dyDescent="0.25">
      <c r="A74" s="44">
        <v>65</v>
      </c>
      <c r="B74" s="45">
        <v>0</v>
      </c>
      <c r="C74" s="45">
        <v>16.82</v>
      </c>
      <c r="D74" s="45">
        <v>15.85</v>
      </c>
      <c r="E74" s="45">
        <v>14.9</v>
      </c>
    </row>
    <row r="75" spans="1:5" x14ac:dyDescent="0.25">
      <c r="A75" s="44">
        <v>66</v>
      </c>
      <c r="B75" s="45">
        <v>0</v>
      </c>
      <c r="C75" s="45">
        <v>0</v>
      </c>
      <c r="D75" s="45">
        <v>16.2</v>
      </c>
      <c r="E75" s="45">
        <v>15.23</v>
      </c>
    </row>
    <row r="76" spans="1:5" x14ac:dyDescent="0.25">
      <c r="A76" s="44">
        <v>67</v>
      </c>
      <c r="B76" s="45">
        <v>0</v>
      </c>
      <c r="C76" s="45">
        <v>0</v>
      </c>
      <c r="D76" s="45">
        <v>0</v>
      </c>
      <c r="E76" s="45">
        <v>15.58</v>
      </c>
    </row>
  </sheetData>
  <sheetProtection algorithmName="SHA-512" hashValue="1usF7ZFAUn2XzqLIj+EEkfsFUAQ8ej2RdYGpbCPk7+KY2MqOmXiPK0cnUdtp8M12nRPpZcxwbo7DIO2NfJ0ClA==" saltValue="lGL5XuETjfuoRc4uL0NCMA==" spinCount="100000" sheet="1" objects="1" scenarios="1"/>
  <conditionalFormatting sqref="A6:A21">
    <cfRule type="expression" dxfId="175" priority="1" stopIfTrue="1">
      <formula>MOD(ROW(),2)=0</formula>
    </cfRule>
    <cfRule type="expression" dxfId="174" priority="2" stopIfTrue="1">
      <formula>MOD(ROW(),2)&lt;&gt;0</formula>
    </cfRule>
  </conditionalFormatting>
  <conditionalFormatting sqref="A26:A76">
    <cfRule type="expression" dxfId="173" priority="5" stopIfTrue="1">
      <formula>MOD(ROW(),2)=0</formula>
    </cfRule>
    <cfRule type="expression" dxfId="172" priority="6" stopIfTrue="1">
      <formula>MOD(ROW(),2)&lt;&gt;0</formula>
    </cfRule>
  </conditionalFormatting>
  <conditionalFormatting sqref="B6:E21">
    <cfRule type="expression" dxfId="171" priority="3" stopIfTrue="1">
      <formula>MOD(ROW(),2)=0</formula>
    </cfRule>
    <cfRule type="expression" dxfId="170" priority="4" stopIfTrue="1">
      <formula>MOD(ROW(),2)&lt;&gt;0</formula>
    </cfRule>
  </conditionalFormatting>
  <conditionalFormatting sqref="B26:E76">
    <cfRule type="expression" dxfId="169" priority="7" stopIfTrue="1">
      <formula>MOD(ROW(),2)=0</formula>
    </cfRule>
    <cfRule type="expression" dxfId="168"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D1979-E641-4D0F-8A58-0FDBB118C0A2}">
  <sheetPr codeName="Sheet9"/>
  <dimension ref="A1:D68"/>
  <sheetViews>
    <sheetView showGridLines="0" workbookViewId="0">
      <selection activeCell="A6" sqref="A6"/>
    </sheetView>
  </sheetViews>
  <sheetFormatPr defaultRowHeight="12.5" x14ac:dyDescent="0.25"/>
  <cols>
    <col min="1" max="1" width="31.81640625" customWidth="1"/>
    <col min="2" max="4" width="22.81640625" customWidth="1"/>
  </cols>
  <sheetData>
    <row r="1" spans="1:4" s="1" customFormat="1" ht="20" x14ac:dyDescent="0.4">
      <c r="A1" s="2" t="s">
        <v>0</v>
      </c>
    </row>
    <row r="2" spans="1:4" s="1" customFormat="1" ht="15.5" x14ac:dyDescent="0.35">
      <c r="A2" s="30" t="s">
        <v>1</v>
      </c>
      <c r="B2" s="3" t="str">
        <f>wb_title</f>
        <v>Fire_E - Consolidated Factor Spreadsheet</v>
      </c>
    </row>
    <row r="3" spans="1:4" s="1" customFormat="1" ht="15.5" x14ac:dyDescent="0.35">
      <c r="A3" s="30" t="s">
        <v>2</v>
      </c>
      <c r="B3" s="3" t="str">
        <f>TABLE_FACTOR_TYPE_1 &amp; " - x-" &amp; TABLE_SERIES_NUMBER_1</f>
        <v>CETV - x-202</v>
      </c>
    </row>
    <row r="6" spans="1:4" x14ac:dyDescent="0.25">
      <c r="A6" s="41" t="s">
        <v>378</v>
      </c>
      <c r="B6" s="48" t="s">
        <v>379</v>
      </c>
      <c r="C6" s="48"/>
      <c r="D6" s="48"/>
    </row>
    <row r="7" spans="1:4" x14ac:dyDescent="0.25">
      <c r="A7" s="41" t="s">
        <v>380</v>
      </c>
      <c r="B7" s="48" t="s">
        <v>31</v>
      </c>
      <c r="C7" s="48"/>
      <c r="D7" s="48"/>
    </row>
    <row r="8" spans="1:4" x14ac:dyDescent="0.25">
      <c r="A8" s="41" t="s">
        <v>124</v>
      </c>
      <c r="B8" s="48">
        <v>1992</v>
      </c>
      <c r="C8" s="48"/>
      <c r="D8" s="48"/>
    </row>
    <row r="9" spans="1:4" x14ac:dyDescent="0.25">
      <c r="A9" s="41" t="s">
        <v>125</v>
      </c>
      <c r="B9" s="48" t="s">
        <v>137</v>
      </c>
      <c r="C9" s="48"/>
      <c r="D9" s="48"/>
    </row>
    <row r="10" spans="1:4" x14ac:dyDescent="0.25">
      <c r="A10" s="41" t="s">
        <v>6</v>
      </c>
      <c r="B10" s="48" t="s">
        <v>138</v>
      </c>
      <c r="C10" s="48"/>
      <c r="D10" s="48"/>
    </row>
    <row r="11" spans="1:4" x14ac:dyDescent="0.25">
      <c r="A11" s="41" t="s">
        <v>126</v>
      </c>
      <c r="B11" s="48" t="s">
        <v>145</v>
      </c>
      <c r="C11" s="48"/>
      <c r="D11" s="48"/>
    </row>
    <row r="12" spans="1:4" x14ac:dyDescent="0.25">
      <c r="A12" s="41" t="s">
        <v>127</v>
      </c>
      <c r="B12" s="48" t="s">
        <v>140</v>
      </c>
      <c r="C12" s="48"/>
      <c r="D12" s="48"/>
    </row>
    <row r="13" spans="1:4" x14ac:dyDescent="0.25">
      <c r="A13" s="41" t="s">
        <v>381</v>
      </c>
      <c r="B13" s="48" t="s">
        <v>141</v>
      </c>
      <c r="C13" s="48"/>
      <c r="D13" s="48"/>
    </row>
    <row r="14" spans="1:4" x14ac:dyDescent="0.25">
      <c r="A14" s="41" t="s">
        <v>129</v>
      </c>
      <c r="B14" s="48">
        <v>202</v>
      </c>
      <c r="C14" s="48"/>
      <c r="D14" s="48"/>
    </row>
    <row r="15" spans="1:4" x14ac:dyDescent="0.25">
      <c r="A15" s="41" t="s">
        <v>382</v>
      </c>
      <c r="B15" s="48" t="s">
        <v>146</v>
      </c>
      <c r="C15" s="48"/>
      <c r="D15" s="48"/>
    </row>
    <row r="16" spans="1:4" x14ac:dyDescent="0.25">
      <c r="A16" s="41" t="s">
        <v>131</v>
      </c>
      <c r="B16" s="48" t="s">
        <v>147</v>
      </c>
      <c r="C16" s="48"/>
      <c r="D16" s="48"/>
    </row>
    <row r="17" spans="1:4" x14ac:dyDescent="0.25">
      <c r="A17" s="42" t="s">
        <v>383</v>
      </c>
      <c r="B17" s="48"/>
      <c r="C17" s="48"/>
      <c r="D17" s="48"/>
    </row>
    <row r="18" spans="1:4" x14ac:dyDescent="0.25">
      <c r="A18" s="41" t="s">
        <v>133</v>
      </c>
      <c r="B18" s="49">
        <v>46163</v>
      </c>
      <c r="C18" s="49"/>
      <c r="D18" s="49"/>
    </row>
    <row r="19" spans="1:4" x14ac:dyDescent="0.25">
      <c r="A19" s="41" t="s">
        <v>134</v>
      </c>
      <c r="B19" s="49"/>
      <c r="C19" s="49"/>
      <c r="D19" s="49"/>
    </row>
    <row r="20" spans="1:4" x14ac:dyDescent="0.25">
      <c r="A20" s="41" t="s">
        <v>135</v>
      </c>
      <c r="B20" s="48" t="s">
        <v>144</v>
      </c>
      <c r="C20" s="48"/>
      <c r="D20" s="48"/>
    </row>
    <row r="21" spans="1:4" x14ac:dyDescent="0.25">
      <c r="A21" s="41" t="s">
        <v>384</v>
      </c>
      <c r="B21" s="48" t="s">
        <v>63</v>
      </c>
      <c r="C21" s="48"/>
      <c r="D21" s="48"/>
    </row>
    <row r="23" spans="1:4" x14ac:dyDescent="0.25">
      <c r="A23" s="23" t="str">
        <f>HYPERLINK("#'Factor List'!A1", "Back to Factor List")</f>
        <v>Back to Factor List</v>
      </c>
      <c r="B23" s="23" t="str">
        <f>HYPERLINK("#'Assumptions'!A1", "Assumptions")</f>
        <v>Assumptions</v>
      </c>
    </row>
    <row r="26" spans="1:4" s="58" customFormat="1" ht="26" x14ac:dyDescent="0.25">
      <c r="A26" s="57" t="s">
        <v>385</v>
      </c>
      <c r="B26" s="57" t="s">
        <v>386</v>
      </c>
      <c r="C26" s="57" t="s">
        <v>387</v>
      </c>
      <c r="D26" s="57" t="s">
        <v>388</v>
      </c>
    </row>
    <row r="27" spans="1:4" x14ac:dyDescent="0.25">
      <c r="A27" s="44">
        <v>18</v>
      </c>
      <c r="B27" s="45">
        <v>9.16</v>
      </c>
      <c r="C27" s="45">
        <v>1.99</v>
      </c>
      <c r="D27" s="45">
        <v>0</v>
      </c>
    </row>
    <row r="28" spans="1:4" x14ac:dyDescent="0.25">
      <c r="A28" s="44">
        <v>19</v>
      </c>
      <c r="B28" s="45">
        <v>9.33</v>
      </c>
      <c r="C28" s="45">
        <v>2.08</v>
      </c>
      <c r="D28" s="45">
        <v>0</v>
      </c>
    </row>
    <row r="29" spans="1:4" x14ac:dyDescent="0.25">
      <c r="A29" s="44">
        <v>20</v>
      </c>
      <c r="B29" s="45">
        <v>9.49</v>
      </c>
      <c r="C29" s="45">
        <v>2.11</v>
      </c>
      <c r="D29" s="45">
        <v>0</v>
      </c>
    </row>
    <row r="30" spans="1:4" x14ac:dyDescent="0.25">
      <c r="A30" s="44">
        <v>21</v>
      </c>
      <c r="B30" s="45">
        <v>9.66</v>
      </c>
      <c r="C30" s="45">
        <v>2.15</v>
      </c>
      <c r="D30" s="45">
        <v>0</v>
      </c>
    </row>
    <row r="31" spans="1:4" x14ac:dyDescent="0.25">
      <c r="A31" s="44">
        <v>22</v>
      </c>
      <c r="B31" s="45">
        <v>9.84</v>
      </c>
      <c r="C31" s="45">
        <v>2.19</v>
      </c>
      <c r="D31" s="45">
        <v>0</v>
      </c>
    </row>
    <row r="32" spans="1:4" x14ac:dyDescent="0.25">
      <c r="A32" s="44">
        <v>23</v>
      </c>
      <c r="B32" s="45">
        <v>10.01</v>
      </c>
      <c r="C32" s="45">
        <v>2.23</v>
      </c>
      <c r="D32" s="45">
        <v>0</v>
      </c>
    </row>
    <row r="33" spans="1:4" x14ac:dyDescent="0.25">
      <c r="A33" s="44">
        <v>24</v>
      </c>
      <c r="B33" s="45">
        <v>10.19</v>
      </c>
      <c r="C33" s="45">
        <v>2.27</v>
      </c>
      <c r="D33" s="45">
        <v>0</v>
      </c>
    </row>
    <row r="34" spans="1:4" x14ac:dyDescent="0.25">
      <c r="A34" s="44">
        <v>25</v>
      </c>
      <c r="B34" s="45">
        <v>10.38</v>
      </c>
      <c r="C34" s="45">
        <v>2.31</v>
      </c>
      <c r="D34" s="45">
        <v>0</v>
      </c>
    </row>
    <row r="35" spans="1:4" x14ac:dyDescent="0.25">
      <c r="A35" s="44">
        <v>26</v>
      </c>
      <c r="B35" s="45">
        <v>10.56</v>
      </c>
      <c r="C35" s="45">
        <v>2.35</v>
      </c>
      <c r="D35" s="45">
        <v>0</v>
      </c>
    </row>
    <row r="36" spans="1:4" x14ac:dyDescent="0.25">
      <c r="A36" s="44">
        <v>27</v>
      </c>
      <c r="B36" s="45">
        <v>10.75</v>
      </c>
      <c r="C36" s="45">
        <v>2.39</v>
      </c>
      <c r="D36" s="45">
        <v>0</v>
      </c>
    </row>
    <row r="37" spans="1:4" x14ac:dyDescent="0.25">
      <c r="A37" s="44">
        <v>28</v>
      </c>
      <c r="B37" s="45">
        <v>10.95</v>
      </c>
      <c r="C37" s="45">
        <v>2.4300000000000002</v>
      </c>
      <c r="D37" s="45">
        <v>0</v>
      </c>
    </row>
    <row r="38" spans="1:4" x14ac:dyDescent="0.25">
      <c r="A38" s="44">
        <v>29</v>
      </c>
      <c r="B38" s="45">
        <v>11.14</v>
      </c>
      <c r="C38" s="45">
        <v>2.4700000000000002</v>
      </c>
      <c r="D38" s="45">
        <v>0</v>
      </c>
    </row>
    <row r="39" spans="1:4" x14ac:dyDescent="0.25">
      <c r="A39" s="44">
        <v>30</v>
      </c>
      <c r="B39" s="45">
        <v>11.34</v>
      </c>
      <c r="C39" s="45">
        <v>2.5099999999999998</v>
      </c>
      <c r="D39" s="45">
        <v>0</v>
      </c>
    </row>
    <row r="40" spans="1:4" x14ac:dyDescent="0.25">
      <c r="A40" s="44">
        <v>31</v>
      </c>
      <c r="B40" s="45">
        <v>11.55</v>
      </c>
      <c r="C40" s="45">
        <v>2.56</v>
      </c>
      <c r="D40" s="45">
        <v>0</v>
      </c>
    </row>
    <row r="41" spans="1:4" x14ac:dyDescent="0.25">
      <c r="A41" s="44">
        <v>32</v>
      </c>
      <c r="B41" s="45">
        <v>11.76</v>
      </c>
      <c r="C41" s="45">
        <v>2.6</v>
      </c>
      <c r="D41" s="45">
        <v>0</v>
      </c>
    </row>
    <row r="42" spans="1:4" x14ac:dyDescent="0.25">
      <c r="A42" s="44">
        <v>33</v>
      </c>
      <c r="B42" s="45">
        <v>11.97</v>
      </c>
      <c r="C42" s="45">
        <v>2.65</v>
      </c>
      <c r="D42" s="45">
        <v>0</v>
      </c>
    </row>
    <row r="43" spans="1:4" x14ac:dyDescent="0.25">
      <c r="A43" s="44">
        <v>34</v>
      </c>
      <c r="B43" s="45">
        <v>12.18</v>
      </c>
      <c r="C43" s="45">
        <v>2.69</v>
      </c>
      <c r="D43" s="45">
        <v>0</v>
      </c>
    </row>
    <row r="44" spans="1:4" x14ac:dyDescent="0.25">
      <c r="A44" s="44">
        <v>35</v>
      </c>
      <c r="B44" s="45">
        <v>12.4</v>
      </c>
      <c r="C44" s="45">
        <v>2.74</v>
      </c>
      <c r="D44" s="45">
        <v>0</v>
      </c>
    </row>
    <row r="45" spans="1:4" x14ac:dyDescent="0.25">
      <c r="A45" s="44">
        <v>36</v>
      </c>
      <c r="B45" s="45">
        <v>12.63</v>
      </c>
      <c r="C45" s="45">
        <v>2.79</v>
      </c>
      <c r="D45" s="45">
        <v>0</v>
      </c>
    </row>
    <row r="46" spans="1:4" x14ac:dyDescent="0.25">
      <c r="A46" s="44">
        <v>37</v>
      </c>
      <c r="B46" s="45">
        <v>12.85</v>
      </c>
      <c r="C46" s="45">
        <v>2.83</v>
      </c>
      <c r="D46" s="45">
        <v>0</v>
      </c>
    </row>
    <row r="47" spans="1:4" x14ac:dyDescent="0.25">
      <c r="A47" s="44">
        <v>38</v>
      </c>
      <c r="B47" s="45">
        <v>13.09</v>
      </c>
      <c r="C47" s="45">
        <v>2.88</v>
      </c>
      <c r="D47" s="45">
        <v>0</v>
      </c>
    </row>
    <row r="48" spans="1:4" x14ac:dyDescent="0.25">
      <c r="A48" s="44">
        <v>39</v>
      </c>
      <c r="B48" s="45">
        <v>13.32</v>
      </c>
      <c r="C48" s="45">
        <v>2.93</v>
      </c>
      <c r="D48" s="45">
        <v>0</v>
      </c>
    </row>
    <row r="49" spans="1:4" x14ac:dyDescent="0.25">
      <c r="A49" s="44">
        <v>40</v>
      </c>
      <c r="B49" s="45">
        <v>13.57</v>
      </c>
      <c r="C49" s="45">
        <v>2.97</v>
      </c>
      <c r="D49" s="45">
        <v>0</v>
      </c>
    </row>
    <row r="50" spans="1:4" x14ac:dyDescent="0.25">
      <c r="A50" s="44">
        <v>41</v>
      </c>
      <c r="B50" s="45">
        <v>13.82</v>
      </c>
      <c r="C50" s="45">
        <v>3.02</v>
      </c>
      <c r="D50" s="45">
        <v>0</v>
      </c>
    </row>
    <row r="51" spans="1:4" x14ac:dyDescent="0.25">
      <c r="A51" s="44">
        <v>42</v>
      </c>
      <c r="B51" s="45">
        <v>14.07</v>
      </c>
      <c r="C51" s="45">
        <v>3.07</v>
      </c>
      <c r="D51" s="45">
        <v>0</v>
      </c>
    </row>
    <row r="52" spans="1:4" x14ac:dyDescent="0.25">
      <c r="A52" s="44">
        <v>43</v>
      </c>
      <c r="B52" s="45">
        <v>14.33</v>
      </c>
      <c r="C52" s="45">
        <v>3.11</v>
      </c>
      <c r="D52" s="45">
        <v>0</v>
      </c>
    </row>
    <row r="53" spans="1:4" x14ac:dyDescent="0.25">
      <c r="A53" s="44">
        <v>44</v>
      </c>
      <c r="B53" s="45">
        <v>14.59</v>
      </c>
      <c r="C53" s="45">
        <v>3.16</v>
      </c>
      <c r="D53" s="45">
        <v>0</v>
      </c>
    </row>
    <row r="54" spans="1:4" x14ac:dyDescent="0.25">
      <c r="A54" s="44">
        <v>45</v>
      </c>
      <c r="B54" s="45">
        <v>14.87</v>
      </c>
      <c r="C54" s="45">
        <v>3.21</v>
      </c>
      <c r="D54" s="45">
        <v>0</v>
      </c>
    </row>
    <row r="55" spans="1:4" x14ac:dyDescent="0.25">
      <c r="A55" s="44">
        <v>46</v>
      </c>
      <c r="B55" s="45">
        <v>15.14</v>
      </c>
      <c r="C55" s="45">
        <v>3.25</v>
      </c>
      <c r="D55" s="45">
        <v>0</v>
      </c>
    </row>
    <row r="56" spans="1:4" x14ac:dyDescent="0.25">
      <c r="A56" s="44">
        <v>47</v>
      </c>
      <c r="B56" s="45">
        <v>15.43</v>
      </c>
      <c r="C56" s="45">
        <v>3.29</v>
      </c>
      <c r="D56" s="45">
        <v>0</v>
      </c>
    </row>
    <row r="57" spans="1:4" x14ac:dyDescent="0.25">
      <c r="A57" s="44">
        <v>48</v>
      </c>
      <c r="B57" s="45">
        <v>15.73</v>
      </c>
      <c r="C57" s="45">
        <v>3.33</v>
      </c>
      <c r="D57" s="45">
        <v>0</v>
      </c>
    </row>
    <row r="58" spans="1:4" x14ac:dyDescent="0.25">
      <c r="A58" s="44">
        <v>49</v>
      </c>
      <c r="B58" s="45">
        <v>16.03</v>
      </c>
      <c r="C58" s="45">
        <v>3.37</v>
      </c>
      <c r="D58" s="45">
        <v>0</v>
      </c>
    </row>
    <row r="59" spans="1:4" x14ac:dyDescent="0.25">
      <c r="A59" s="44">
        <v>50</v>
      </c>
      <c r="B59" s="45">
        <v>16.34</v>
      </c>
      <c r="C59" s="45">
        <v>3.41</v>
      </c>
      <c r="D59" s="45">
        <v>0</v>
      </c>
    </row>
    <row r="60" spans="1:4" x14ac:dyDescent="0.25">
      <c r="A60" s="44">
        <v>51</v>
      </c>
      <c r="B60" s="45">
        <v>16.66</v>
      </c>
      <c r="C60" s="45">
        <v>3.45</v>
      </c>
      <c r="D60" s="45">
        <v>0</v>
      </c>
    </row>
    <row r="61" spans="1:4" x14ac:dyDescent="0.25">
      <c r="A61" s="44">
        <v>52</v>
      </c>
      <c r="B61" s="45">
        <v>16.989999999999998</v>
      </c>
      <c r="C61" s="45">
        <v>3.48</v>
      </c>
      <c r="D61" s="45">
        <v>0</v>
      </c>
    </row>
    <row r="62" spans="1:4" x14ac:dyDescent="0.25">
      <c r="A62" s="44">
        <v>53</v>
      </c>
      <c r="B62" s="45">
        <v>17.32</v>
      </c>
      <c r="C62" s="45">
        <v>3.52</v>
      </c>
      <c r="D62" s="45">
        <v>0</v>
      </c>
    </row>
    <row r="63" spans="1:4" x14ac:dyDescent="0.25">
      <c r="A63" s="44">
        <v>54</v>
      </c>
      <c r="B63" s="45">
        <v>17.68</v>
      </c>
      <c r="C63" s="45">
        <v>3.55</v>
      </c>
      <c r="D63" s="45">
        <v>0</v>
      </c>
    </row>
    <row r="64" spans="1:4" x14ac:dyDescent="0.25">
      <c r="A64" s="44">
        <v>55</v>
      </c>
      <c r="B64" s="45">
        <v>18.05</v>
      </c>
      <c r="C64" s="45">
        <v>3.57</v>
      </c>
      <c r="D64" s="45">
        <v>0</v>
      </c>
    </row>
    <row r="65" spans="1:4" x14ac:dyDescent="0.25">
      <c r="A65" s="44">
        <v>56</v>
      </c>
      <c r="B65" s="45">
        <v>18.43</v>
      </c>
      <c r="C65" s="45">
        <v>3.59</v>
      </c>
      <c r="D65" s="45">
        <v>0</v>
      </c>
    </row>
    <row r="66" spans="1:4" x14ac:dyDescent="0.25">
      <c r="A66" s="44">
        <v>57</v>
      </c>
      <c r="B66" s="45">
        <v>18.829999999999998</v>
      </c>
      <c r="C66" s="45">
        <v>3.61</v>
      </c>
      <c r="D66" s="45">
        <v>0</v>
      </c>
    </row>
    <row r="67" spans="1:4" x14ac:dyDescent="0.25">
      <c r="A67" s="44">
        <v>58</v>
      </c>
      <c r="B67" s="45">
        <v>19.25</v>
      </c>
      <c r="C67" s="45">
        <v>3.62</v>
      </c>
      <c r="D67" s="45">
        <v>0</v>
      </c>
    </row>
    <row r="68" spans="1:4" x14ac:dyDescent="0.25">
      <c r="A68" s="44">
        <v>59</v>
      </c>
      <c r="B68" s="45">
        <v>19.68</v>
      </c>
      <c r="C68" s="45">
        <v>3.63</v>
      </c>
      <c r="D68" s="45">
        <v>0</v>
      </c>
    </row>
  </sheetData>
  <sheetProtection algorithmName="SHA-512" hashValue="6hVaLFDihTqOeryKLLFUvO1UgUYvFONQk9Fn9h2No32aGVWfw2Kd5DY8BA/zgC41+830QP8YzrSpB8EHJrydSQ==" saltValue="WbJ0I2emQPI5f4GjCUsaUA==" spinCount="100000" sheet="1" objects="1" scenarios="1"/>
  <conditionalFormatting sqref="A6:A21">
    <cfRule type="expression" dxfId="671" priority="9" stopIfTrue="1">
      <formula>MOD(ROW(),2)=0</formula>
    </cfRule>
    <cfRule type="expression" dxfId="670" priority="10" stopIfTrue="1">
      <formula>MOD(ROW(),2)&lt;&gt;0</formula>
    </cfRule>
  </conditionalFormatting>
  <conditionalFormatting sqref="A26:A68">
    <cfRule type="expression" dxfId="669" priority="13" stopIfTrue="1">
      <formula>MOD(ROW(),2)=0</formula>
    </cfRule>
    <cfRule type="expression" dxfId="668" priority="14" stopIfTrue="1">
      <formula>MOD(ROW(),2)&lt;&gt;0</formula>
    </cfRule>
  </conditionalFormatting>
  <conditionalFormatting sqref="B6:D21">
    <cfRule type="expression" dxfId="667" priority="11" stopIfTrue="1">
      <formula>MOD(ROW(),2)=0</formula>
    </cfRule>
    <cfRule type="expression" dxfId="666" priority="12" stopIfTrue="1">
      <formula>MOD(ROW(),2)&lt;&gt;0</formula>
    </cfRule>
  </conditionalFormatting>
  <conditionalFormatting sqref="B26:D68">
    <cfRule type="expression" dxfId="665" priority="15" stopIfTrue="1">
      <formula>MOD(ROW(),2)=0</formula>
    </cfRule>
    <cfRule type="expression" dxfId="664" priority="16"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5700-8017-4921-965B-CDA84D35691A}">
  <sheetPr codeName="Sheet72"/>
  <dimension ref="A1:C47"/>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Scheme pays AA - x-609</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294</v>
      </c>
      <c r="C9" s="48"/>
    </row>
    <row r="10" spans="1:3" x14ac:dyDescent="0.25">
      <c r="A10" s="41" t="s">
        <v>6</v>
      </c>
      <c r="B10" s="48" t="s">
        <v>310</v>
      </c>
      <c r="C10" s="48"/>
    </row>
    <row r="11" spans="1:3" x14ac:dyDescent="0.25">
      <c r="A11" s="41" t="s">
        <v>126</v>
      </c>
      <c r="B11" s="48" t="s">
        <v>296</v>
      </c>
      <c r="C11" s="48"/>
    </row>
    <row r="12" spans="1:3" x14ac:dyDescent="0.25">
      <c r="A12" s="41" t="s">
        <v>127</v>
      </c>
      <c r="B12" s="48" t="s">
        <v>140</v>
      </c>
      <c r="C12" s="48"/>
    </row>
    <row r="13" spans="1:3" x14ac:dyDescent="0.25">
      <c r="A13" s="41" t="s">
        <v>381</v>
      </c>
      <c r="B13" s="48">
        <v>0</v>
      </c>
      <c r="C13" s="48"/>
    </row>
    <row r="14" spans="1:3" x14ac:dyDescent="0.25">
      <c r="A14" s="41" t="s">
        <v>129</v>
      </c>
      <c r="B14" s="48">
        <v>609</v>
      </c>
      <c r="C14" s="48"/>
    </row>
    <row r="15" spans="1:3" x14ac:dyDescent="0.25">
      <c r="A15" s="41" t="s">
        <v>382</v>
      </c>
      <c r="B15" s="48" t="s">
        <v>311</v>
      </c>
      <c r="C15" s="48"/>
    </row>
    <row r="16" spans="1:3" x14ac:dyDescent="0.25">
      <c r="A16" s="41" t="s">
        <v>131</v>
      </c>
      <c r="B16" s="48" t="s">
        <v>312</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13" x14ac:dyDescent="0.25">
      <c r="A26" s="57" t="s">
        <v>385</v>
      </c>
      <c r="B26" s="57" t="s">
        <v>434</v>
      </c>
      <c r="C26" s="57" t="s">
        <v>435</v>
      </c>
    </row>
    <row r="27" spans="1:3" x14ac:dyDescent="0.25">
      <c r="A27" s="44">
        <v>55</v>
      </c>
      <c r="B27" s="45">
        <v>23.37</v>
      </c>
      <c r="C27" s="45">
        <v>23.37</v>
      </c>
    </row>
    <row r="28" spans="1:3" x14ac:dyDescent="0.25">
      <c r="A28" s="44">
        <v>56</v>
      </c>
      <c r="B28" s="45">
        <v>22.78</v>
      </c>
      <c r="C28" s="45">
        <v>22.78</v>
      </c>
    </row>
    <row r="29" spans="1:3" x14ac:dyDescent="0.25">
      <c r="A29" s="44">
        <v>57</v>
      </c>
      <c r="B29" s="45">
        <v>22.19</v>
      </c>
      <c r="C29" s="45">
        <v>22.19</v>
      </c>
    </row>
    <row r="30" spans="1:3" x14ac:dyDescent="0.25">
      <c r="A30" s="44">
        <v>58</v>
      </c>
      <c r="B30" s="45">
        <v>21.6</v>
      </c>
      <c r="C30" s="45">
        <v>21.6</v>
      </c>
    </row>
    <row r="31" spans="1:3" x14ac:dyDescent="0.25">
      <c r="A31" s="44">
        <v>59</v>
      </c>
      <c r="B31" s="45">
        <v>20.99</v>
      </c>
      <c r="C31" s="45">
        <v>20.99</v>
      </c>
    </row>
    <row r="32" spans="1:3" x14ac:dyDescent="0.25">
      <c r="A32" s="44">
        <v>60</v>
      </c>
      <c r="B32" s="45">
        <v>20.37</v>
      </c>
      <c r="C32" s="45">
        <v>20.37</v>
      </c>
    </row>
    <row r="33" spans="1:3" x14ac:dyDescent="0.25">
      <c r="A33" s="44">
        <v>61</v>
      </c>
      <c r="B33" s="45">
        <v>19.739999999999998</v>
      </c>
      <c r="C33" s="45">
        <v>19.739999999999998</v>
      </c>
    </row>
    <row r="34" spans="1:3" x14ac:dyDescent="0.25">
      <c r="A34" s="44">
        <v>62</v>
      </c>
      <c r="B34" s="45">
        <v>19.100000000000001</v>
      </c>
      <c r="C34" s="45">
        <v>19.100000000000001</v>
      </c>
    </row>
    <row r="35" spans="1:3" x14ac:dyDescent="0.25">
      <c r="A35" s="44">
        <v>63</v>
      </c>
      <c r="B35" s="45">
        <v>18.46</v>
      </c>
      <c r="C35" s="45">
        <v>18.46</v>
      </c>
    </row>
    <row r="36" spans="1:3" x14ac:dyDescent="0.25">
      <c r="A36" s="44">
        <v>64</v>
      </c>
      <c r="B36" s="45">
        <v>17.829999999999998</v>
      </c>
      <c r="C36" s="45">
        <v>17.829999999999998</v>
      </c>
    </row>
    <row r="37" spans="1:3" x14ac:dyDescent="0.25">
      <c r="A37" s="44">
        <v>65</v>
      </c>
      <c r="B37" s="45">
        <v>17.2</v>
      </c>
      <c r="C37" s="45">
        <v>17.2</v>
      </c>
    </row>
    <row r="38" spans="1:3" x14ac:dyDescent="0.25">
      <c r="A38" s="44">
        <v>66</v>
      </c>
      <c r="B38" s="45">
        <v>16.57</v>
      </c>
      <c r="C38" s="45">
        <v>16.57</v>
      </c>
    </row>
    <row r="39" spans="1:3" x14ac:dyDescent="0.25">
      <c r="A39" s="44">
        <v>67</v>
      </c>
      <c r="B39" s="45">
        <v>15.94</v>
      </c>
      <c r="C39" s="45">
        <v>15.94</v>
      </c>
    </row>
    <row r="40" spans="1:3" x14ac:dyDescent="0.25">
      <c r="A40" s="44">
        <v>68</v>
      </c>
      <c r="B40" s="45">
        <v>15.31</v>
      </c>
      <c r="C40" s="45">
        <v>15.31</v>
      </c>
    </row>
    <row r="41" spans="1:3" x14ac:dyDescent="0.25">
      <c r="A41" s="44">
        <v>69</v>
      </c>
      <c r="B41" s="45">
        <v>14.67</v>
      </c>
      <c r="C41" s="45">
        <v>14.67</v>
      </c>
    </row>
    <row r="42" spans="1:3" x14ac:dyDescent="0.25">
      <c r="A42" s="44">
        <v>70</v>
      </c>
      <c r="B42" s="45">
        <v>14.04</v>
      </c>
      <c r="C42" s="45">
        <v>14.04</v>
      </c>
    </row>
    <row r="43" spans="1:3" x14ac:dyDescent="0.25">
      <c r="A43" s="44">
        <v>71</v>
      </c>
      <c r="B43" s="45">
        <v>13.42</v>
      </c>
      <c r="C43" s="45">
        <v>13.42</v>
      </c>
    </row>
    <row r="44" spans="1:3" x14ac:dyDescent="0.25">
      <c r="A44" s="44">
        <v>72</v>
      </c>
      <c r="B44" s="45">
        <v>12.79</v>
      </c>
      <c r="C44" s="45">
        <v>12.79</v>
      </c>
    </row>
    <row r="45" spans="1:3" x14ac:dyDescent="0.25">
      <c r="A45" s="44">
        <v>73</v>
      </c>
      <c r="B45" s="45">
        <v>12.17</v>
      </c>
      <c r="C45" s="45">
        <v>12.17</v>
      </c>
    </row>
    <row r="46" spans="1:3" x14ac:dyDescent="0.25">
      <c r="A46" s="44">
        <v>74</v>
      </c>
      <c r="B46" s="45">
        <v>11.56</v>
      </c>
      <c r="C46" s="45">
        <v>11.56</v>
      </c>
    </row>
    <row r="47" spans="1:3" x14ac:dyDescent="0.25">
      <c r="A47" s="44">
        <v>75</v>
      </c>
      <c r="B47" s="45">
        <v>10.95</v>
      </c>
      <c r="C47" s="45">
        <v>10.95</v>
      </c>
    </row>
  </sheetData>
  <sheetProtection algorithmName="SHA-512" hashValue="S3Hpbq5hG4kDCpN5L5zPeJZxqI2Oa2J2KXKaKw0Vcm14DiVyObahmnocSwwxd8Z5YNwnmFcueww8dadOimba8g==" saltValue="z5u250HmdtxrBF5ioTBVvA==" spinCount="100000" sheet="1" objects="1" scenarios="1"/>
  <conditionalFormatting sqref="A6:A21">
    <cfRule type="expression" dxfId="167" priority="1" stopIfTrue="1">
      <formula>MOD(ROW(),2)=0</formula>
    </cfRule>
    <cfRule type="expression" dxfId="166" priority="2" stopIfTrue="1">
      <formula>MOD(ROW(),2)&lt;&gt;0</formula>
    </cfRule>
  </conditionalFormatting>
  <conditionalFormatting sqref="A26:A47">
    <cfRule type="expression" dxfId="165" priority="5" stopIfTrue="1">
      <formula>MOD(ROW(),2)=0</formula>
    </cfRule>
    <cfRule type="expression" dxfId="164" priority="6" stopIfTrue="1">
      <formula>MOD(ROW(),2)&lt;&gt;0</formula>
    </cfRule>
  </conditionalFormatting>
  <conditionalFormatting sqref="B6:C21">
    <cfRule type="expression" dxfId="163" priority="3" stopIfTrue="1">
      <formula>MOD(ROW(),2)=0</formula>
    </cfRule>
    <cfRule type="expression" dxfId="162" priority="4" stopIfTrue="1">
      <formula>MOD(ROW(),2)&lt;&gt;0</formula>
    </cfRule>
  </conditionalFormatting>
  <conditionalFormatting sqref="B26:C47">
    <cfRule type="expression" dxfId="161" priority="7" stopIfTrue="1">
      <formula>MOD(ROW(),2)=0</formula>
    </cfRule>
    <cfRule type="expression" dxfId="160" priority="8"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A3B7-5353-489D-BF1F-864876F4B574}">
  <sheetPr codeName="Sheet73"/>
  <dimension ref="A1:C82"/>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Scheme pays AA - x-610</v>
      </c>
    </row>
    <row r="6" spans="1:3" x14ac:dyDescent="0.25">
      <c r="A6" s="41" t="s">
        <v>378</v>
      </c>
      <c r="B6" s="48" t="s">
        <v>379</v>
      </c>
      <c r="C6" s="48"/>
    </row>
    <row r="7" spans="1:3" x14ac:dyDescent="0.25">
      <c r="A7" s="41" t="s">
        <v>380</v>
      </c>
      <c r="B7" s="48" t="s">
        <v>31</v>
      </c>
      <c r="C7" s="48"/>
    </row>
    <row r="8" spans="1:3" x14ac:dyDescent="0.25">
      <c r="A8" s="41" t="s">
        <v>124</v>
      </c>
      <c r="B8" s="48">
        <v>2015</v>
      </c>
      <c r="C8" s="48"/>
    </row>
    <row r="9" spans="1:3" x14ac:dyDescent="0.25">
      <c r="A9" s="41" t="s">
        <v>125</v>
      </c>
      <c r="B9" s="48" t="s">
        <v>294</v>
      </c>
      <c r="C9" s="48"/>
    </row>
    <row r="10" spans="1:3" x14ac:dyDescent="0.25">
      <c r="A10" s="41" t="s">
        <v>6</v>
      </c>
      <c r="B10" s="48" t="s">
        <v>313</v>
      </c>
      <c r="C10" s="48"/>
    </row>
    <row r="11" spans="1:3" x14ac:dyDescent="0.25">
      <c r="A11" s="41" t="s">
        <v>126</v>
      </c>
      <c r="B11" s="48" t="s">
        <v>296</v>
      </c>
      <c r="C11" s="48"/>
    </row>
    <row r="12" spans="1:3" x14ac:dyDescent="0.25">
      <c r="A12" s="41" t="s">
        <v>127</v>
      </c>
      <c r="B12" s="48" t="s">
        <v>140</v>
      </c>
      <c r="C12" s="48"/>
    </row>
    <row r="13" spans="1:3" x14ac:dyDescent="0.25">
      <c r="A13" s="41" t="s">
        <v>381</v>
      </c>
      <c r="B13" s="48">
        <v>0</v>
      </c>
      <c r="C13" s="48"/>
    </row>
    <row r="14" spans="1:3" x14ac:dyDescent="0.25">
      <c r="A14" s="41" t="s">
        <v>129</v>
      </c>
      <c r="B14" s="48">
        <v>610</v>
      </c>
      <c r="C14" s="48"/>
    </row>
    <row r="15" spans="1:3" x14ac:dyDescent="0.25">
      <c r="A15" s="41" t="s">
        <v>382</v>
      </c>
      <c r="B15" s="48" t="s">
        <v>314</v>
      </c>
      <c r="C15" s="48"/>
    </row>
    <row r="16" spans="1:3" x14ac:dyDescent="0.25">
      <c r="A16" s="41" t="s">
        <v>131</v>
      </c>
      <c r="B16" s="48" t="s">
        <v>315</v>
      </c>
      <c r="C16" s="48"/>
    </row>
    <row r="17" spans="1:3" x14ac:dyDescent="0.25">
      <c r="A17" s="42" t="s">
        <v>383</v>
      </c>
      <c r="B17" s="48"/>
      <c r="C17" s="48"/>
    </row>
    <row r="18" spans="1:3" x14ac:dyDescent="0.25">
      <c r="A18" s="41" t="s">
        <v>133</v>
      </c>
      <c r="B18" s="49">
        <v>45135</v>
      </c>
      <c r="C18" s="49"/>
    </row>
    <row r="19" spans="1:3" x14ac:dyDescent="0.25">
      <c r="A19" s="41" t="s">
        <v>134</v>
      </c>
      <c r="B19" s="49">
        <v>45135</v>
      </c>
      <c r="C19" s="49"/>
    </row>
    <row r="20" spans="1:3" x14ac:dyDescent="0.25">
      <c r="A20" s="41" t="s">
        <v>135</v>
      </c>
      <c r="B20" s="48" t="s">
        <v>144</v>
      </c>
      <c r="C20" s="48"/>
    </row>
    <row r="21" spans="1:3" x14ac:dyDescent="0.25">
      <c r="A21" s="41" t="s">
        <v>384</v>
      </c>
      <c r="B21" s="48" t="s">
        <v>64</v>
      </c>
      <c r="C21" s="48"/>
    </row>
    <row r="23" spans="1:3" x14ac:dyDescent="0.25">
      <c r="A23" s="23" t="str">
        <f>HYPERLINK("#'Factor List'!A1", "Back to Factor List")</f>
        <v>Back to Factor List</v>
      </c>
      <c r="B23" s="23" t="str">
        <f>HYPERLINK("#'Assumptions'!A1", "Assumptions")</f>
        <v>Assumptions</v>
      </c>
    </row>
    <row r="26" spans="1:3" s="58" customFormat="1" ht="13" x14ac:dyDescent="0.25">
      <c r="A26" s="57" t="s">
        <v>385</v>
      </c>
      <c r="B26" s="57" t="s">
        <v>434</v>
      </c>
      <c r="C26" s="57" t="s">
        <v>435</v>
      </c>
    </row>
    <row r="27" spans="1:3" x14ac:dyDescent="0.25">
      <c r="A27" s="44">
        <v>20</v>
      </c>
      <c r="B27" s="45">
        <v>39.64</v>
      </c>
      <c r="C27" s="45">
        <v>39.64</v>
      </c>
    </row>
    <row r="28" spans="1:3" x14ac:dyDescent="0.25">
      <c r="A28" s="44">
        <v>21</v>
      </c>
      <c r="B28" s="45">
        <v>39.28</v>
      </c>
      <c r="C28" s="45">
        <v>39.28</v>
      </c>
    </row>
    <row r="29" spans="1:3" x14ac:dyDescent="0.25">
      <c r="A29" s="44">
        <v>22</v>
      </c>
      <c r="B29" s="45">
        <v>38.92</v>
      </c>
      <c r="C29" s="45">
        <v>38.92</v>
      </c>
    </row>
    <row r="30" spans="1:3" x14ac:dyDescent="0.25">
      <c r="A30" s="44">
        <v>23</v>
      </c>
      <c r="B30" s="45">
        <v>38.549999999999997</v>
      </c>
      <c r="C30" s="45">
        <v>38.549999999999997</v>
      </c>
    </row>
    <row r="31" spans="1:3" x14ac:dyDescent="0.25">
      <c r="A31" s="44">
        <v>24</v>
      </c>
      <c r="B31" s="45">
        <v>38.17</v>
      </c>
      <c r="C31" s="45">
        <v>38.17</v>
      </c>
    </row>
    <row r="32" spans="1:3" x14ac:dyDescent="0.25">
      <c r="A32" s="44">
        <v>25</v>
      </c>
      <c r="B32" s="45">
        <v>37.79</v>
      </c>
      <c r="C32" s="45">
        <v>37.79</v>
      </c>
    </row>
    <row r="33" spans="1:3" x14ac:dyDescent="0.25">
      <c r="A33" s="44">
        <v>26</v>
      </c>
      <c r="B33" s="45">
        <v>37.4</v>
      </c>
      <c r="C33" s="45">
        <v>37.4</v>
      </c>
    </row>
    <row r="34" spans="1:3" x14ac:dyDescent="0.25">
      <c r="A34" s="44">
        <v>27</v>
      </c>
      <c r="B34" s="45">
        <v>37.01</v>
      </c>
      <c r="C34" s="45">
        <v>37.01</v>
      </c>
    </row>
    <row r="35" spans="1:3" x14ac:dyDescent="0.25">
      <c r="A35" s="44">
        <v>28</v>
      </c>
      <c r="B35" s="45">
        <v>36.61</v>
      </c>
      <c r="C35" s="45">
        <v>36.61</v>
      </c>
    </row>
    <row r="36" spans="1:3" x14ac:dyDescent="0.25">
      <c r="A36" s="44">
        <v>29</v>
      </c>
      <c r="B36" s="45">
        <v>36.200000000000003</v>
      </c>
      <c r="C36" s="45">
        <v>36.200000000000003</v>
      </c>
    </row>
    <row r="37" spans="1:3" x14ac:dyDescent="0.25">
      <c r="A37" s="44">
        <v>30</v>
      </c>
      <c r="B37" s="45">
        <v>35.79</v>
      </c>
      <c r="C37" s="45">
        <v>35.79</v>
      </c>
    </row>
    <row r="38" spans="1:3" x14ac:dyDescent="0.25">
      <c r="A38" s="44">
        <v>31</v>
      </c>
      <c r="B38" s="45">
        <v>35.369999999999997</v>
      </c>
      <c r="C38" s="45">
        <v>35.369999999999997</v>
      </c>
    </row>
    <row r="39" spans="1:3" x14ac:dyDescent="0.25">
      <c r="A39" s="44">
        <v>32</v>
      </c>
      <c r="B39" s="45">
        <v>34.950000000000003</v>
      </c>
      <c r="C39" s="45">
        <v>34.950000000000003</v>
      </c>
    </row>
    <row r="40" spans="1:3" x14ac:dyDescent="0.25">
      <c r="A40" s="44">
        <v>33</v>
      </c>
      <c r="B40" s="45">
        <v>34.51</v>
      </c>
      <c r="C40" s="45">
        <v>34.51</v>
      </c>
    </row>
    <row r="41" spans="1:3" x14ac:dyDescent="0.25">
      <c r="A41" s="44">
        <v>34</v>
      </c>
      <c r="B41" s="45">
        <v>34.08</v>
      </c>
      <c r="C41" s="45">
        <v>34.08</v>
      </c>
    </row>
    <row r="42" spans="1:3" x14ac:dyDescent="0.25">
      <c r="A42" s="44">
        <v>35</v>
      </c>
      <c r="B42" s="45">
        <v>33.630000000000003</v>
      </c>
      <c r="C42" s="45">
        <v>33.630000000000003</v>
      </c>
    </row>
    <row r="43" spans="1:3" x14ac:dyDescent="0.25">
      <c r="A43" s="44">
        <v>36</v>
      </c>
      <c r="B43" s="45">
        <v>33.18</v>
      </c>
      <c r="C43" s="45">
        <v>33.18</v>
      </c>
    </row>
    <row r="44" spans="1:3" x14ac:dyDescent="0.25">
      <c r="A44" s="44">
        <v>37</v>
      </c>
      <c r="B44" s="45">
        <v>32.72</v>
      </c>
      <c r="C44" s="45">
        <v>32.72</v>
      </c>
    </row>
    <row r="45" spans="1:3" x14ac:dyDescent="0.25">
      <c r="A45" s="44">
        <v>38</v>
      </c>
      <c r="B45" s="45">
        <v>32.26</v>
      </c>
      <c r="C45" s="45">
        <v>32.26</v>
      </c>
    </row>
    <row r="46" spans="1:3" x14ac:dyDescent="0.25">
      <c r="A46" s="44">
        <v>39</v>
      </c>
      <c r="B46" s="45">
        <v>31.79</v>
      </c>
      <c r="C46" s="45">
        <v>31.79</v>
      </c>
    </row>
    <row r="47" spans="1:3" x14ac:dyDescent="0.25">
      <c r="A47" s="44">
        <v>40</v>
      </c>
      <c r="B47" s="45">
        <v>31.31</v>
      </c>
      <c r="C47" s="45">
        <v>31.31</v>
      </c>
    </row>
    <row r="48" spans="1:3" x14ac:dyDescent="0.25">
      <c r="A48" s="44">
        <v>41</v>
      </c>
      <c r="B48" s="45">
        <v>30.82</v>
      </c>
      <c r="C48" s="45">
        <v>30.82</v>
      </c>
    </row>
    <row r="49" spans="1:3" x14ac:dyDescent="0.25">
      <c r="A49" s="44">
        <v>42</v>
      </c>
      <c r="B49" s="45">
        <v>30.33</v>
      </c>
      <c r="C49" s="45">
        <v>30.33</v>
      </c>
    </row>
    <row r="50" spans="1:3" x14ac:dyDescent="0.25">
      <c r="A50" s="44">
        <v>43</v>
      </c>
      <c r="B50" s="45">
        <v>29.83</v>
      </c>
      <c r="C50" s="45">
        <v>29.83</v>
      </c>
    </row>
    <row r="51" spans="1:3" x14ac:dyDescent="0.25">
      <c r="A51" s="44">
        <v>44</v>
      </c>
      <c r="B51" s="45">
        <v>29.33</v>
      </c>
      <c r="C51" s="45">
        <v>29.33</v>
      </c>
    </row>
    <row r="52" spans="1:3" x14ac:dyDescent="0.25">
      <c r="A52" s="44">
        <v>45</v>
      </c>
      <c r="B52" s="45">
        <v>28.82</v>
      </c>
      <c r="C52" s="45">
        <v>28.82</v>
      </c>
    </row>
    <row r="53" spans="1:3" x14ac:dyDescent="0.25">
      <c r="A53" s="44">
        <v>46</v>
      </c>
      <c r="B53" s="45">
        <v>28.3</v>
      </c>
      <c r="C53" s="45">
        <v>28.3</v>
      </c>
    </row>
    <row r="54" spans="1:3" x14ac:dyDescent="0.25">
      <c r="A54" s="44">
        <v>47</v>
      </c>
      <c r="B54" s="45">
        <v>27.78</v>
      </c>
      <c r="C54" s="45">
        <v>27.78</v>
      </c>
    </row>
    <row r="55" spans="1:3" x14ac:dyDescent="0.25">
      <c r="A55" s="44">
        <v>48</v>
      </c>
      <c r="B55" s="45">
        <v>27.25</v>
      </c>
      <c r="C55" s="45">
        <v>27.25</v>
      </c>
    </row>
    <row r="56" spans="1:3" x14ac:dyDescent="0.25">
      <c r="A56" s="44">
        <v>49</v>
      </c>
      <c r="B56" s="45">
        <v>26.71</v>
      </c>
      <c r="C56" s="45">
        <v>26.71</v>
      </c>
    </row>
    <row r="57" spans="1:3" x14ac:dyDescent="0.25">
      <c r="A57" s="44">
        <v>50</v>
      </c>
      <c r="B57" s="45">
        <v>26.16</v>
      </c>
      <c r="C57" s="45">
        <v>26.16</v>
      </c>
    </row>
    <row r="58" spans="1:3" x14ac:dyDescent="0.25">
      <c r="A58" s="44">
        <v>51</v>
      </c>
      <c r="B58" s="45">
        <v>25.61</v>
      </c>
      <c r="C58" s="45">
        <v>25.61</v>
      </c>
    </row>
    <row r="59" spans="1:3" x14ac:dyDescent="0.25">
      <c r="A59" s="44">
        <v>52</v>
      </c>
      <c r="B59" s="45">
        <v>25.05</v>
      </c>
      <c r="C59" s="45">
        <v>25.05</v>
      </c>
    </row>
    <row r="60" spans="1:3" x14ac:dyDescent="0.25">
      <c r="A60" s="44">
        <v>53</v>
      </c>
      <c r="B60" s="45">
        <v>24.48</v>
      </c>
      <c r="C60" s="45">
        <v>24.48</v>
      </c>
    </row>
    <row r="61" spans="1:3" x14ac:dyDescent="0.25">
      <c r="A61" s="44">
        <v>54</v>
      </c>
      <c r="B61" s="45">
        <v>23.91</v>
      </c>
      <c r="C61" s="45">
        <v>23.91</v>
      </c>
    </row>
    <row r="62" spans="1:3" x14ac:dyDescent="0.25">
      <c r="A62" s="44">
        <v>55</v>
      </c>
      <c r="B62" s="45">
        <v>23.33</v>
      </c>
      <c r="C62" s="45">
        <v>23.33</v>
      </c>
    </row>
    <row r="63" spans="1:3" x14ac:dyDescent="0.25">
      <c r="A63" s="44">
        <v>56</v>
      </c>
      <c r="B63" s="45">
        <v>22.74</v>
      </c>
      <c r="C63" s="45">
        <v>22.74</v>
      </c>
    </row>
    <row r="64" spans="1:3" x14ac:dyDescent="0.25">
      <c r="A64" s="44">
        <v>57</v>
      </c>
      <c r="B64" s="45">
        <v>22.14</v>
      </c>
      <c r="C64" s="45">
        <v>22.14</v>
      </c>
    </row>
    <row r="65" spans="1:3" x14ac:dyDescent="0.25">
      <c r="A65" s="44">
        <v>58</v>
      </c>
      <c r="B65" s="45">
        <v>21.54</v>
      </c>
      <c r="C65" s="45">
        <v>21.54</v>
      </c>
    </row>
    <row r="66" spans="1:3" x14ac:dyDescent="0.25">
      <c r="A66" s="44">
        <v>59</v>
      </c>
      <c r="B66" s="45">
        <v>20.93</v>
      </c>
      <c r="C66" s="45">
        <v>20.93</v>
      </c>
    </row>
    <row r="67" spans="1:3" x14ac:dyDescent="0.25">
      <c r="A67" s="44">
        <v>60</v>
      </c>
      <c r="B67" s="45">
        <v>20.32</v>
      </c>
      <c r="C67" s="45">
        <v>20.32</v>
      </c>
    </row>
    <row r="68" spans="1:3" x14ac:dyDescent="0.25">
      <c r="A68" s="44">
        <v>61</v>
      </c>
      <c r="B68" s="45">
        <v>19.7</v>
      </c>
      <c r="C68" s="45">
        <v>19.7</v>
      </c>
    </row>
    <row r="69" spans="1:3" x14ac:dyDescent="0.25">
      <c r="A69" s="44">
        <v>62</v>
      </c>
      <c r="B69" s="45">
        <v>19.079999999999998</v>
      </c>
      <c r="C69" s="45">
        <v>19.079999999999998</v>
      </c>
    </row>
    <row r="70" spans="1:3" x14ac:dyDescent="0.25">
      <c r="A70" s="44">
        <v>63</v>
      </c>
      <c r="B70" s="45">
        <v>18.46</v>
      </c>
      <c r="C70" s="45">
        <v>18.46</v>
      </c>
    </row>
    <row r="71" spans="1:3" x14ac:dyDescent="0.25">
      <c r="A71" s="44">
        <v>64</v>
      </c>
      <c r="B71" s="45">
        <v>17.829999999999998</v>
      </c>
      <c r="C71" s="45">
        <v>17.829999999999998</v>
      </c>
    </row>
    <row r="72" spans="1:3" x14ac:dyDescent="0.25">
      <c r="A72" s="44">
        <v>65</v>
      </c>
      <c r="B72" s="45">
        <v>17.2</v>
      </c>
      <c r="C72" s="45">
        <v>17.2</v>
      </c>
    </row>
    <row r="73" spans="1:3" x14ac:dyDescent="0.25">
      <c r="A73" s="44">
        <v>66</v>
      </c>
      <c r="B73" s="45">
        <v>16.57</v>
      </c>
      <c r="C73" s="45">
        <v>16.57</v>
      </c>
    </row>
    <row r="74" spans="1:3" x14ac:dyDescent="0.25">
      <c r="A74" s="44">
        <v>67</v>
      </c>
      <c r="B74" s="45">
        <v>15.94</v>
      </c>
      <c r="C74" s="45">
        <v>15.94</v>
      </c>
    </row>
    <row r="75" spans="1:3" x14ac:dyDescent="0.25">
      <c r="A75" s="44">
        <v>68</v>
      </c>
      <c r="B75" s="45">
        <v>15.31</v>
      </c>
      <c r="C75" s="45">
        <v>15.31</v>
      </c>
    </row>
    <row r="76" spans="1:3" x14ac:dyDescent="0.25">
      <c r="A76" s="44">
        <v>69</v>
      </c>
      <c r="B76" s="45">
        <v>14.67</v>
      </c>
      <c r="C76" s="45">
        <v>14.67</v>
      </c>
    </row>
    <row r="77" spans="1:3" x14ac:dyDescent="0.25">
      <c r="A77" s="44">
        <v>70</v>
      </c>
      <c r="B77" s="45">
        <v>14.04</v>
      </c>
      <c r="C77" s="45">
        <v>14.04</v>
      </c>
    </row>
    <row r="78" spans="1:3" x14ac:dyDescent="0.25">
      <c r="A78" s="44">
        <v>71</v>
      </c>
      <c r="B78" s="45">
        <v>13.42</v>
      </c>
      <c r="C78" s="45">
        <v>13.42</v>
      </c>
    </row>
    <row r="79" spans="1:3" x14ac:dyDescent="0.25">
      <c r="A79" s="44">
        <v>72</v>
      </c>
      <c r="B79" s="45">
        <v>12.79</v>
      </c>
      <c r="C79" s="45">
        <v>12.79</v>
      </c>
    </row>
    <row r="80" spans="1:3" x14ac:dyDescent="0.25">
      <c r="A80" s="44">
        <v>73</v>
      </c>
      <c r="B80" s="45">
        <v>12.17</v>
      </c>
      <c r="C80" s="45">
        <v>12.17</v>
      </c>
    </row>
    <row r="81" spans="1:3" x14ac:dyDescent="0.25">
      <c r="A81" s="44">
        <v>74</v>
      </c>
      <c r="B81" s="45">
        <v>11.56</v>
      </c>
      <c r="C81" s="45">
        <v>11.56</v>
      </c>
    </row>
    <row r="82" spans="1:3" x14ac:dyDescent="0.25">
      <c r="A82" s="44">
        <v>75</v>
      </c>
      <c r="B82" s="45">
        <v>10.95</v>
      </c>
      <c r="C82" s="45">
        <v>10.95</v>
      </c>
    </row>
  </sheetData>
  <sheetProtection algorithmName="SHA-512" hashValue="MeVUTCA/kyKBpjXXnqJh5wHftQGHKBwHbM/+7aOTL3NipdbZq8amWzGAGcdmbMbO8W5mSHv5KjXtMHANMArM7A==" saltValue="EyWMuoI5YNblvMhZLpDi8w==" spinCount="100000" sheet="1" objects="1" scenarios="1"/>
  <conditionalFormatting sqref="A6:A21">
    <cfRule type="expression" dxfId="159" priority="1" stopIfTrue="1">
      <formula>MOD(ROW(),2)=0</formula>
    </cfRule>
    <cfRule type="expression" dxfId="158" priority="2" stopIfTrue="1">
      <formula>MOD(ROW(),2)&lt;&gt;0</formula>
    </cfRule>
  </conditionalFormatting>
  <conditionalFormatting sqref="A26:A82">
    <cfRule type="expression" dxfId="157" priority="5" stopIfTrue="1">
      <formula>MOD(ROW(),2)=0</formula>
    </cfRule>
    <cfRule type="expression" dxfId="156" priority="6" stopIfTrue="1">
      <formula>MOD(ROW(),2)&lt;&gt;0</formula>
    </cfRule>
  </conditionalFormatting>
  <conditionalFormatting sqref="B6:C21">
    <cfRule type="expression" dxfId="155" priority="3" stopIfTrue="1">
      <formula>MOD(ROW(),2)=0</formula>
    </cfRule>
    <cfRule type="expression" dxfId="154" priority="4" stopIfTrue="1">
      <formula>MOD(ROW(),2)&lt;&gt;0</formula>
    </cfRule>
  </conditionalFormatting>
  <conditionalFormatting sqref="B26:C82">
    <cfRule type="expression" dxfId="153" priority="7" stopIfTrue="1">
      <formula>MOD(ROW(),2)=0</formula>
    </cfRule>
    <cfRule type="expression" dxfId="152" priority="8"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7172F-B903-4956-A275-354D002DF3B0}">
  <sheetPr codeName="Sheet74"/>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Scheme pays AA - x-611</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1992</v>
      </c>
      <c r="C8" s="48"/>
      <c r="D8" s="48"/>
      <c r="E8" s="48"/>
      <c r="F8" s="48"/>
      <c r="G8" s="48"/>
      <c r="H8" s="48"/>
      <c r="I8" s="48"/>
      <c r="J8" s="48"/>
      <c r="K8" s="48"/>
    </row>
    <row r="9" spans="1:11" x14ac:dyDescent="0.25">
      <c r="A9" s="41" t="s">
        <v>125</v>
      </c>
      <c r="B9" s="48" t="s">
        <v>294</v>
      </c>
      <c r="C9" s="48"/>
      <c r="D9" s="48"/>
      <c r="E9" s="48"/>
      <c r="F9" s="48"/>
      <c r="G9" s="48"/>
      <c r="H9" s="48"/>
      <c r="I9" s="48"/>
      <c r="J9" s="48"/>
      <c r="K9" s="48"/>
    </row>
    <row r="10" spans="1:11" x14ac:dyDescent="0.25">
      <c r="A10" s="41" t="s">
        <v>6</v>
      </c>
      <c r="B10" s="48" t="s">
        <v>316</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214</v>
      </c>
      <c r="C12" s="48"/>
      <c r="D12" s="48"/>
      <c r="E12" s="48"/>
      <c r="F12" s="48"/>
      <c r="G12" s="48"/>
      <c r="H12" s="48"/>
      <c r="I12" s="48"/>
      <c r="J12" s="48"/>
      <c r="K12" s="48"/>
    </row>
    <row r="13" spans="1:11" x14ac:dyDescent="0.25">
      <c r="A13" s="41" t="s">
        <v>381</v>
      </c>
      <c r="B13" s="48">
        <v>2</v>
      </c>
      <c r="C13" s="48"/>
      <c r="D13" s="48"/>
      <c r="E13" s="48"/>
      <c r="F13" s="48"/>
      <c r="G13" s="48"/>
      <c r="H13" s="48"/>
      <c r="I13" s="48"/>
      <c r="J13" s="48"/>
      <c r="K13" s="48"/>
    </row>
    <row r="14" spans="1:11" x14ac:dyDescent="0.25">
      <c r="A14" s="41" t="s">
        <v>129</v>
      </c>
      <c r="B14" s="48">
        <v>611</v>
      </c>
      <c r="C14" s="48"/>
      <c r="D14" s="48"/>
      <c r="E14" s="48"/>
      <c r="F14" s="48"/>
      <c r="G14" s="48"/>
      <c r="H14" s="48"/>
      <c r="I14" s="48"/>
      <c r="J14" s="48"/>
      <c r="K14" s="48"/>
    </row>
    <row r="15" spans="1:11" x14ac:dyDescent="0.25">
      <c r="A15" s="41" t="s">
        <v>382</v>
      </c>
      <c r="B15" s="48" t="s">
        <v>317</v>
      </c>
      <c r="C15" s="48"/>
      <c r="D15" s="48"/>
      <c r="E15" s="48"/>
      <c r="F15" s="48"/>
      <c r="G15" s="48"/>
      <c r="H15" s="48"/>
      <c r="I15" s="48"/>
      <c r="J15" s="48"/>
      <c r="K15" s="48"/>
    </row>
    <row r="16" spans="1:11" x14ac:dyDescent="0.25">
      <c r="A16" s="41" t="s">
        <v>131</v>
      </c>
      <c r="B16" s="48" t="s">
        <v>318</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50</v>
      </c>
      <c r="C26" s="57">
        <v>51</v>
      </c>
      <c r="D26" s="57">
        <v>52</v>
      </c>
      <c r="E26" s="57">
        <v>53</v>
      </c>
      <c r="F26" s="57">
        <v>54</v>
      </c>
      <c r="G26" s="57">
        <v>55</v>
      </c>
      <c r="H26" s="57">
        <v>56</v>
      </c>
      <c r="I26" s="57">
        <v>57</v>
      </c>
      <c r="J26" s="57">
        <v>58</v>
      </c>
      <c r="K26" s="57">
        <v>59</v>
      </c>
    </row>
    <row r="27" spans="1:11" x14ac:dyDescent="0.25">
      <c r="A27" s="44">
        <v>0</v>
      </c>
      <c r="B27" s="46">
        <v>0.66300000000000003</v>
      </c>
      <c r="C27" s="46">
        <v>0.68600000000000005</v>
      </c>
      <c r="D27" s="46">
        <v>0.71099999999999997</v>
      </c>
      <c r="E27" s="46">
        <v>0.73799999999999999</v>
      </c>
      <c r="F27" s="46">
        <v>0.76800000000000002</v>
      </c>
      <c r="G27" s="46">
        <v>0.8</v>
      </c>
      <c r="H27" s="46">
        <v>0.83399999999999996</v>
      </c>
      <c r="I27" s="46">
        <v>0.871</v>
      </c>
      <c r="J27" s="46">
        <v>0.91100000000000003</v>
      </c>
      <c r="K27" s="46">
        <v>0.95399999999999996</v>
      </c>
    </row>
    <row r="28" spans="1:11" x14ac:dyDescent="0.25">
      <c r="A28" s="44">
        <v>1</v>
      </c>
      <c r="B28" s="46">
        <v>0.66500000000000004</v>
      </c>
      <c r="C28" s="46">
        <v>0.68799999999999994</v>
      </c>
      <c r="D28" s="46">
        <v>0.71399999999999997</v>
      </c>
      <c r="E28" s="46">
        <v>0.74099999999999999</v>
      </c>
      <c r="F28" s="46">
        <v>0.77</v>
      </c>
      <c r="G28" s="46">
        <v>0.80200000000000005</v>
      </c>
      <c r="H28" s="46">
        <v>0.83699999999999997</v>
      </c>
      <c r="I28" s="46">
        <v>0.874</v>
      </c>
      <c r="J28" s="46">
        <v>0.91400000000000003</v>
      </c>
      <c r="K28" s="46">
        <v>0.95799999999999996</v>
      </c>
    </row>
    <row r="29" spans="1:11" x14ac:dyDescent="0.25">
      <c r="A29" s="44">
        <v>2</v>
      </c>
      <c r="B29" s="46">
        <v>0.66700000000000004</v>
      </c>
      <c r="C29" s="46">
        <v>0.69</v>
      </c>
      <c r="D29" s="46">
        <v>0.71599999999999997</v>
      </c>
      <c r="E29" s="46">
        <v>0.74299999999999999</v>
      </c>
      <c r="F29" s="46">
        <v>0.77300000000000002</v>
      </c>
      <c r="G29" s="46">
        <v>0.80500000000000005</v>
      </c>
      <c r="H29" s="46">
        <v>0.84</v>
      </c>
      <c r="I29" s="46">
        <v>0.878</v>
      </c>
      <c r="J29" s="46">
        <v>0.91800000000000004</v>
      </c>
      <c r="K29" s="46">
        <v>0.96099999999999997</v>
      </c>
    </row>
    <row r="30" spans="1:11" x14ac:dyDescent="0.25">
      <c r="A30" s="44">
        <v>3</v>
      </c>
      <c r="B30" s="46">
        <v>0.66900000000000004</v>
      </c>
      <c r="C30" s="46">
        <v>0.69299999999999995</v>
      </c>
      <c r="D30" s="46">
        <v>0.71799999999999997</v>
      </c>
      <c r="E30" s="46">
        <v>0.746</v>
      </c>
      <c r="F30" s="46">
        <v>0.77600000000000002</v>
      </c>
      <c r="G30" s="46">
        <v>0.80800000000000005</v>
      </c>
      <c r="H30" s="46">
        <v>0.84299999999999997</v>
      </c>
      <c r="I30" s="46">
        <v>0.88100000000000001</v>
      </c>
      <c r="J30" s="46">
        <v>0.92200000000000004</v>
      </c>
      <c r="K30" s="46">
        <v>0.96499999999999997</v>
      </c>
    </row>
    <row r="31" spans="1:11" x14ac:dyDescent="0.25">
      <c r="A31" s="44">
        <v>4</v>
      </c>
      <c r="B31" s="46">
        <v>0.67100000000000004</v>
      </c>
      <c r="C31" s="46">
        <v>0.69499999999999995</v>
      </c>
      <c r="D31" s="46">
        <v>0.72</v>
      </c>
      <c r="E31" s="46">
        <v>0.748</v>
      </c>
      <c r="F31" s="46">
        <v>0.77800000000000002</v>
      </c>
      <c r="G31" s="46">
        <v>0.81100000000000005</v>
      </c>
      <c r="H31" s="46">
        <v>0.84599999999999997</v>
      </c>
      <c r="I31" s="46">
        <v>0.88400000000000001</v>
      </c>
      <c r="J31" s="46">
        <v>0.92500000000000004</v>
      </c>
      <c r="K31" s="46">
        <v>0.96899999999999997</v>
      </c>
    </row>
    <row r="32" spans="1:11" x14ac:dyDescent="0.25">
      <c r="A32" s="44">
        <v>5</v>
      </c>
      <c r="B32" s="46">
        <v>0.67300000000000004</v>
      </c>
      <c r="C32" s="46">
        <v>0.69699999999999995</v>
      </c>
      <c r="D32" s="46">
        <v>0.72299999999999998</v>
      </c>
      <c r="E32" s="46">
        <v>0.751</v>
      </c>
      <c r="F32" s="46">
        <v>0.78100000000000003</v>
      </c>
      <c r="G32" s="46">
        <v>0.81399999999999995</v>
      </c>
      <c r="H32" s="46">
        <v>0.84899999999999998</v>
      </c>
      <c r="I32" s="46">
        <v>0.88800000000000001</v>
      </c>
      <c r="J32" s="46">
        <v>0.92900000000000005</v>
      </c>
      <c r="K32" s="46">
        <v>0.97299999999999998</v>
      </c>
    </row>
    <row r="33" spans="1:11" x14ac:dyDescent="0.25">
      <c r="A33" s="44">
        <v>6</v>
      </c>
      <c r="B33" s="46">
        <v>0.67500000000000004</v>
      </c>
      <c r="C33" s="46">
        <v>0.69899999999999995</v>
      </c>
      <c r="D33" s="46">
        <v>0.72499999999999998</v>
      </c>
      <c r="E33" s="46">
        <v>0.753</v>
      </c>
      <c r="F33" s="46">
        <v>0.78400000000000003</v>
      </c>
      <c r="G33" s="46">
        <v>0.81699999999999995</v>
      </c>
      <c r="H33" s="46">
        <v>0.85299999999999998</v>
      </c>
      <c r="I33" s="46">
        <v>0.89100000000000001</v>
      </c>
      <c r="J33" s="46">
        <v>0.93200000000000005</v>
      </c>
      <c r="K33" s="46">
        <v>0.97699999999999998</v>
      </c>
    </row>
    <row r="34" spans="1:11" x14ac:dyDescent="0.25">
      <c r="A34" s="44">
        <v>7</v>
      </c>
      <c r="B34" s="46">
        <v>0.67700000000000005</v>
      </c>
      <c r="C34" s="46">
        <v>0.70099999999999996</v>
      </c>
      <c r="D34" s="46">
        <v>0.72699999999999998</v>
      </c>
      <c r="E34" s="46">
        <v>0.755</v>
      </c>
      <c r="F34" s="46">
        <v>0.78600000000000003</v>
      </c>
      <c r="G34" s="46">
        <v>0.82</v>
      </c>
      <c r="H34" s="46">
        <v>0.85599999999999998</v>
      </c>
      <c r="I34" s="46">
        <v>0.89400000000000002</v>
      </c>
      <c r="J34" s="46">
        <v>0.93600000000000005</v>
      </c>
      <c r="K34" s="46">
        <v>0.98099999999999998</v>
      </c>
    </row>
    <row r="35" spans="1:11" x14ac:dyDescent="0.25">
      <c r="A35" s="44">
        <v>8</v>
      </c>
      <c r="B35" s="46">
        <v>0.67900000000000005</v>
      </c>
      <c r="C35" s="46">
        <v>0.70299999999999996</v>
      </c>
      <c r="D35" s="46">
        <v>0.72899999999999998</v>
      </c>
      <c r="E35" s="46">
        <v>0.75800000000000001</v>
      </c>
      <c r="F35" s="46">
        <v>0.78900000000000003</v>
      </c>
      <c r="G35" s="46">
        <v>0.82299999999999995</v>
      </c>
      <c r="H35" s="46">
        <v>0.85899999999999999</v>
      </c>
      <c r="I35" s="46">
        <v>0.89800000000000002</v>
      </c>
      <c r="J35" s="46">
        <v>0.93899999999999995</v>
      </c>
      <c r="K35" s="46">
        <v>0.98499999999999999</v>
      </c>
    </row>
    <row r="36" spans="1:11" x14ac:dyDescent="0.25">
      <c r="A36" s="44">
        <v>9</v>
      </c>
      <c r="B36" s="46">
        <v>0.68100000000000005</v>
      </c>
      <c r="C36" s="46">
        <v>0.70499999999999996</v>
      </c>
      <c r="D36" s="46">
        <v>0.73199999999999998</v>
      </c>
      <c r="E36" s="46">
        <v>0.76</v>
      </c>
      <c r="F36" s="46">
        <v>0.79200000000000004</v>
      </c>
      <c r="G36" s="46">
        <v>0.82499999999999996</v>
      </c>
      <c r="H36" s="46">
        <v>0.86199999999999999</v>
      </c>
      <c r="I36" s="46">
        <v>0.90100000000000002</v>
      </c>
      <c r="J36" s="46">
        <v>0.94299999999999995</v>
      </c>
      <c r="K36" s="46">
        <v>0.98799999999999999</v>
      </c>
    </row>
    <row r="37" spans="1:11" x14ac:dyDescent="0.25">
      <c r="A37" s="44">
        <v>10</v>
      </c>
      <c r="B37" s="46">
        <v>0.68200000000000005</v>
      </c>
      <c r="C37" s="46">
        <v>0.70699999999999996</v>
      </c>
      <c r="D37" s="46">
        <v>0.73399999999999999</v>
      </c>
      <c r="E37" s="46">
        <v>0.76300000000000001</v>
      </c>
      <c r="F37" s="46">
        <v>0.79400000000000004</v>
      </c>
      <c r="G37" s="46">
        <v>0.82799999999999996</v>
      </c>
      <c r="H37" s="46">
        <v>0.86499999999999999</v>
      </c>
      <c r="I37" s="46">
        <v>0.90400000000000003</v>
      </c>
      <c r="J37" s="46">
        <v>0.94699999999999995</v>
      </c>
      <c r="K37" s="46">
        <v>0.99199999999999999</v>
      </c>
    </row>
    <row r="38" spans="1:11" x14ac:dyDescent="0.25">
      <c r="A38" s="44">
        <v>11</v>
      </c>
      <c r="B38" s="46">
        <v>0.68400000000000005</v>
      </c>
      <c r="C38" s="46">
        <v>0.70899999999999996</v>
      </c>
      <c r="D38" s="46">
        <v>0.73599999999999999</v>
      </c>
      <c r="E38" s="46">
        <v>0.76500000000000001</v>
      </c>
      <c r="F38" s="46">
        <v>0.79700000000000004</v>
      </c>
      <c r="G38" s="46">
        <v>0.83099999999999996</v>
      </c>
      <c r="H38" s="46">
        <v>0.86799999999999999</v>
      </c>
      <c r="I38" s="46">
        <v>0.90800000000000003</v>
      </c>
      <c r="J38" s="46">
        <v>0.95</v>
      </c>
      <c r="K38" s="46">
        <v>0.996</v>
      </c>
    </row>
  </sheetData>
  <sheetProtection algorithmName="SHA-512" hashValue="bAdwIOGtrtlPMhJbeX8h/P6afe+ivEBmGiexrg/prSQV+XvG4KzHLx6wEE29t33EkgO7H91WL1R6IrvLs3g9hw==" saltValue="WlKBFMOl12ehln2NQKa0bQ==" spinCount="100000" sheet="1" objects="1" scenarios="1"/>
  <conditionalFormatting sqref="A6:A21">
    <cfRule type="expression" dxfId="151" priority="1" stopIfTrue="1">
      <formula>MOD(ROW(),2)=0</formula>
    </cfRule>
    <cfRule type="expression" dxfId="150" priority="2" stopIfTrue="1">
      <formula>MOD(ROW(),2)&lt;&gt;0</formula>
    </cfRule>
  </conditionalFormatting>
  <conditionalFormatting sqref="A26:A38">
    <cfRule type="expression" dxfId="149" priority="5" stopIfTrue="1">
      <formula>MOD(ROW(),2)=0</formula>
    </cfRule>
    <cfRule type="expression" dxfId="148" priority="6" stopIfTrue="1">
      <formula>MOD(ROW(),2)&lt;&gt;0</formula>
    </cfRule>
  </conditionalFormatting>
  <conditionalFormatting sqref="B6:K21">
    <cfRule type="expression" dxfId="147" priority="3" stopIfTrue="1">
      <formula>MOD(ROW(),2)=0</formula>
    </cfRule>
    <cfRule type="expression" dxfId="146" priority="4" stopIfTrue="1">
      <formula>MOD(ROW(),2)&lt;&gt;0</formula>
    </cfRule>
  </conditionalFormatting>
  <conditionalFormatting sqref="B26:K38">
    <cfRule type="expression" dxfId="145" priority="7" stopIfTrue="1">
      <formula>MOD(ROW(),2)=0</formula>
    </cfRule>
    <cfRule type="expression" dxfId="144"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A0BD-EC15-42EB-BCB1-DD8EDB8D3D6E}">
  <sheetPr codeName="Sheet75"/>
  <dimension ref="A1:G38"/>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Fire_E - Consolidated Factor Spreadsheet</v>
      </c>
    </row>
    <row r="3" spans="1:7" s="1" customFormat="1" ht="15.5" x14ac:dyDescent="0.35">
      <c r="A3" s="30" t="s">
        <v>2</v>
      </c>
      <c r="B3" s="3" t="str">
        <f>TABLE_FACTOR_TYPE_1 &amp; " - x-" &amp; TABLE_SERIES_NUMBER_1</f>
        <v>Scheme pays AA - x-612</v>
      </c>
    </row>
    <row r="6" spans="1:7" x14ac:dyDescent="0.25">
      <c r="A6" s="41" t="s">
        <v>378</v>
      </c>
      <c r="B6" s="48" t="s">
        <v>379</v>
      </c>
      <c r="C6" s="48"/>
      <c r="D6" s="48"/>
      <c r="E6" s="48"/>
      <c r="F6" s="48"/>
      <c r="G6" s="48"/>
    </row>
    <row r="7" spans="1:7" x14ac:dyDescent="0.25">
      <c r="A7" s="41" t="s">
        <v>380</v>
      </c>
      <c r="B7" s="48" t="s">
        <v>31</v>
      </c>
      <c r="C7" s="48"/>
      <c r="D7" s="48"/>
      <c r="E7" s="48"/>
      <c r="F7" s="48"/>
      <c r="G7" s="48"/>
    </row>
    <row r="8" spans="1:7" x14ac:dyDescent="0.25">
      <c r="A8" s="41" t="s">
        <v>124</v>
      </c>
      <c r="B8" s="48">
        <v>1992</v>
      </c>
      <c r="C8" s="48"/>
      <c r="D8" s="48"/>
      <c r="E8" s="48"/>
      <c r="F8" s="48"/>
      <c r="G8" s="48"/>
    </row>
    <row r="9" spans="1:7" x14ac:dyDescent="0.25">
      <c r="A9" s="41" t="s">
        <v>125</v>
      </c>
      <c r="B9" s="48" t="s">
        <v>294</v>
      </c>
      <c r="C9" s="48"/>
      <c r="D9" s="48"/>
      <c r="E9" s="48"/>
      <c r="F9" s="48"/>
      <c r="G9" s="48"/>
    </row>
    <row r="10" spans="1:7" x14ac:dyDescent="0.25">
      <c r="A10" s="41" t="s">
        <v>6</v>
      </c>
      <c r="B10" s="48" t="s">
        <v>319</v>
      </c>
      <c r="C10" s="48"/>
      <c r="D10" s="48"/>
      <c r="E10" s="48"/>
      <c r="F10" s="48"/>
      <c r="G10" s="48"/>
    </row>
    <row r="11" spans="1:7" x14ac:dyDescent="0.25">
      <c r="A11" s="41" t="s">
        <v>126</v>
      </c>
      <c r="B11" s="48" t="s">
        <v>213</v>
      </c>
      <c r="C11" s="48"/>
      <c r="D11" s="48"/>
      <c r="E11" s="48"/>
      <c r="F11" s="48"/>
      <c r="G11" s="48"/>
    </row>
    <row r="12" spans="1:7" x14ac:dyDescent="0.25">
      <c r="A12" s="41" t="s">
        <v>127</v>
      </c>
      <c r="B12" s="48" t="s">
        <v>214</v>
      </c>
      <c r="C12" s="48"/>
      <c r="D12" s="48"/>
      <c r="E12" s="48"/>
      <c r="F12" s="48"/>
      <c r="G12" s="48"/>
    </row>
    <row r="13" spans="1:7" x14ac:dyDescent="0.25">
      <c r="A13" s="41" t="s">
        <v>381</v>
      </c>
      <c r="B13" s="48">
        <v>2</v>
      </c>
      <c r="C13" s="48"/>
      <c r="D13" s="48"/>
      <c r="E13" s="48"/>
      <c r="F13" s="48"/>
      <c r="G13" s="48"/>
    </row>
    <row r="14" spans="1:7" x14ac:dyDescent="0.25">
      <c r="A14" s="41" t="s">
        <v>129</v>
      </c>
      <c r="B14" s="48">
        <v>612</v>
      </c>
      <c r="C14" s="48"/>
      <c r="D14" s="48"/>
      <c r="E14" s="48"/>
      <c r="F14" s="48"/>
      <c r="G14" s="48"/>
    </row>
    <row r="15" spans="1:7" x14ac:dyDescent="0.25">
      <c r="A15" s="41" t="s">
        <v>382</v>
      </c>
      <c r="B15" s="48" t="s">
        <v>320</v>
      </c>
      <c r="C15" s="48"/>
      <c r="D15" s="48"/>
      <c r="E15" s="48"/>
      <c r="F15" s="48"/>
      <c r="G15" s="48"/>
    </row>
    <row r="16" spans="1:7" x14ac:dyDescent="0.25">
      <c r="A16" s="41" t="s">
        <v>131</v>
      </c>
      <c r="B16" s="48" t="s">
        <v>321</v>
      </c>
      <c r="C16" s="48"/>
      <c r="D16" s="48"/>
      <c r="E16" s="48"/>
      <c r="F16" s="48"/>
      <c r="G16" s="48"/>
    </row>
    <row r="17" spans="1:7" x14ac:dyDescent="0.25">
      <c r="A17" s="42" t="s">
        <v>383</v>
      </c>
      <c r="B17" s="48"/>
      <c r="C17" s="48"/>
      <c r="D17" s="48"/>
      <c r="E17" s="48"/>
      <c r="F17" s="48"/>
      <c r="G17" s="48"/>
    </row>
    <row r="18" spans="1:7" x14ac:dyDescent="0.25">
      <c r="A18" s="41" t="s">
        <v>133</v>
      </c>
      <c r="B18" s="49">
        <v>45135</v>
      </c>
      <c r="C18" s="49"/>
      <c r="D18" s="49"/>
      <c r="E18" s="49"/>
      <c r="F18" s="49"/>
      <c r="G18" s="49"/>
    </row>
    <row r="19" spans="1:7" x14ac:dyDescent="0.25">
      <c r="A19" s="41" t="s">
        <v>134</v>
      </c>
      <c r="B19" s="49">
        <v>45135</v>
      </c>
      <c r="C19" s="49"/>
      <c r="D19" s="49"/>
      <c r="E19" s="49"/>
      <c r="F19" s="49"/>
      <c r="G19" s="49"/>
    </row>
    <row r="20" spans="1:7" x14ac:dyDescent="0.25">
      <c r="A20" s="41" t="s">
        <v>135</v>
      </c>
      <c r="B20" s="48" t="s">
        <v>144</v>
      </c>
      <c r="C20" s="48"/>
      <c r="D20" s="48"/>
      <c r="E20" s="48"/>
      <c r="F20" s="48"/>
      <c r="G20" s="48"/>
    </row>
    <row r="21" spans="1:7" x14ac:dyDescent="0.25">
      <c r="A21" s="41" t="s">
        <v>384</v>
      </c>
      <c r="B21" s="48" t="s">
        <v>64</v>
      </c>
      <c r="C21" s="48"/>
      <c r="D21" s="48"/>
      <c r="E21" s="48"/>
      <c r="F21" s="48"/>
      <c r="G21" s="48"/>
    </row>
    <row r="23" spans="1:7" x14ac:dyDescent="0.25">
      <c r="A23" s="23" t="str">
        <f>HYPERLINK("#'Factor List'!A1", "Back to Factor List")</f>
        <v>Back to Factor List</v>
      </c>
      <c r="B23" s="23" t="str">
        <f>HYPERLINK("#'Assumptions'!A1", "Assumptions")</f>
        <v>Assumptions</v>
      </c>
    </row>
    <row r="26" spans="1:7" s="58" customFormat="1" ht="13" x14ac:dyDescent="0.25">
      <c r="A26" s="57" t="s">
        <v>409</v>
      </c>
      <c r="B26" s="57">
        <v>60</v>
      </c>
      <c r="C26" s="57">
        <v>61</v>
      </c>
      <c r="D26" s="57">
        <v>62</v>
      </c>
      <c r="E26" s="57">
        <v>63</v>
      </c>
      <c r="F26" s="57">
        <v>64</v>
      </c>
      <c r="G26" s="57">
        <v>65</v>
      </c>
    </row>
    <row r="27" spans="1:7" x14ac:dyDescent="0.25">
      <c r="A27" s="44">
        <v>0</v>
      </c>
      <c r="B27" s="46">
        <v>1</v>
      </c>
      <c r="C27" s="46">
        <v>1.05</v>
      </c>
      <c r="D27" s="46">
        <v>1.105</v>
      </c>
      <c r="E27" s="46">
        <v>1.1639999999999999</v>
      </c>
      <c r="F27" s="46">
        <v>1.228</v>
      </c>
      <c r="G27" s="46">
        <v>1.298</v>
      </c>
    </row>
    <row r="28" spans="1:7" x14ac:dyDescent="0.25">
      <c r="A28" s="44">
        <v>1</v>
      </c>
      <c r="B28" s="46">
        <v>1.004</v>
      </c>
      <c r="C28" s="46">
        <v>1.0549999999999999</v>
      </c>
      <c r="D28" s="46">
        <v>1.1100000000000001</v>
      </c>
      <c r="E28" s="46">
        <v>1.169</v>
      </c>
      <c r="F28" s="46">
        <v>1.234</v>
      </c>
      <c r="G28" s="46">
        <v>1.304</v>
      </c>
    </row>
    <row r="29" spans="1:7" x14ac:dyDescent="0.25">
      <c r="A29" s="44">
        <v>2</v>
      </c>
      <c r="B29" s="46">
        <v>1.008</v>
      </c>
      <c r="C29" s="46">
        <v>1.0589999999999999</v>
      </c>
      <c r="D29" s="46">
        <v>1.115</v>
      </c>
      <c r="E29" s="46">
        <v>1.175</v>
      </c>
      <c r="F29" s="46">
        <v>1.24</v>
      </c>
      <c r="G29" s="46">
        <v>1.3109999999999999</v>
      </c>
    </row>
    <row r="30" spans="1:7" x14ac:dyDescent="0.25">
      <c r="A30" s="44">
        <v>3</v>
      </c>
      <c r="B30" s="46">
        <v>1.0129999999999999</v>
      </c>
      <c r="C30" s="46">
        <v>1.0640000000000001</v>
      </c>
      <c r="D30" s="46">
        <v>1.1200000000000001</v>
      </c>
      <c r="E30" s="46">
        <v>1.18</v>
      </c>
      <c r="F30" s="46">
        <v>1.2450000000000001</v>
      </c>
      <c r="G30" s="46">
        <v>1.3169999999999999</v>
      </c>
    </row>
    <row r="31" spans="1:7" x14ac:dyDescent="0.25">
      <c r="A31" s="44">
        <v>4</v>
      </c>
      <c r="B31" s="46">
        <v>1.0169999999999999</v>
      </c>
      <c r="C31" s="46">
        <v>1.0680000000000001</v>
      </c>
      <c r="D31" s="46">
        <v>1.1240000000000001</v>
      </c>
      <c r="E31" s="46">
        <v>1.1850000000000001</v>
      </c>
      <c r="F31" s="46">
        <v>1.2509999999999999</v>
      </c>
      <c r="G31" s="46">
        <v>1.323</v>
      </c>
    </row>
    <row r="32" spans="1:7" x14ac:dyDescent="0.25">
      <c r="A32" s="44">
        <v>5</v>
      </c>
      <c r="B32" s="46">
        <v>1.0209999999999999</v>
      </c>
      <c r="C32" s="46">
        <v>1.073</v>
      </c>
      <c r="D32" s="46">
        <v>1.129</v>
      </c>
      <c r="E32" s="46">
        <v>1.1910000000000001</v>
      </c>
      <c r="F32" s="46">
        <v>1.2569999999999999</v>
      </c>
      <c r="G32" s="46">
        <v>1.33</v>
      </c>
    </row>
    <row r="33" spans="1:7" x14ac:dyDescent="0.25">
      <c r="A33" s="44">
        <v>6</v>
      </c>
      <c r="B33" s="46">
        <v>1.0249999999999999</v>
      </c>
      <c r="C33" s="46">
        <v>1.0780000000000001</v>
      </c>
      <c r="D33" s="46">
        <v>1.1339999999999999</v>
      </c>
      <c r="E33" s="46">
        <v>1.196</v>
      </c>
      <c r="F33" s="46">
        <v>1.2629999999999999</v>
      </c>
      <c r="G33" s="46">
        <v>1.3360000000000001</v>
      </c>
    </row>
    <row r="34" spans="1:7" x14ac:dyDescent="0.25">
      <c r="A34" s="44">
        <v>7</v>
      </c>
      <c r="B34" s="46">
        <v>1.0289999999999999</v>
      </c>
      <c r="C34" s="46">
        <v>1.0820000000000001</v>
      </c>
      <c r="D34" s="46">
        <v>1.139</v>
      </c>
      <c r="E34" s="46">
        <v>1.2010000000000001</v>
      </c>
      <c r="F34" s="46">
        <v>1.2689999999999999</v>
      </c>
      <c r="G34" s="46">
        <v>1.3420000000000001</v>
      </c>
    </row>
    <row r="35" spans="1:7" x14ac:dyDescent="0.25">
      <c r="A35" s="44">
        <v>8</v>
      </c>
      <c r="B35" s="46">
        <v>1.034</v>
      </c>
      <c r="C35" s="46">
        <v>1.087</v>
      </c>
      <c r="D35" s="46">
        <v>1.1439999999999999</v>
      </c>
      <c r="E35" s="46">
        <v>1.2070000000000001</v>
      </c>
      <c r="F35" s="46">
        <v>1.2749999999999999</v>
      </c>
      <c r="G35" s="46">
        <v>1.349</v>
      </c>
    </row>
    <row r="36" spans="1:7" x14ac:dyDescent="0.25">
      <c r="A36" s="44">
        <v>9</v>
      </c>
      <c r="B36" s="46">
        <v>1.038</v>
      </c>
      <c r="C36" s="46">
        <v>1.091</v>
      </c>
      <c r="D36" s="46">
        <v>1.149</v>
      </c>
      <c r="E36" s="46">
        <v>1.212</v>
      </c>
      <c r="F36" s="46">
        <v>1.28</v>
      </c>
      <c r="G36" s="46">
        <v>1.355</v>
      </c>
    </row>
    <row r="37" spans="1:7" x14ac:dyDescent="0.25">
      <c r="A37" s="44">
        <v>10</v>
      </c>
      <c r="B37" s="46">
        <v>1.042</v>
      </c>
      <c r="C37" s="46">
        <v>1.0960000000000001</v>
      </c>
      <c r="D37" s="46">
        <v>1.1539999999999999</v>
      </c>
      <c r="E37" s="46">
        <v>1.2170000000000001</v>
      </c>
      <c r="F37" s="46">
        <v>1.286</v>
      </c>
      <c r="G37" s="46">
        <v>1.361</v>
      </c>
    </row>
    <row r="38" spans="1:7" x14ac:dyDescent="0.25">
      <c r="A38" s="44">
        <v>11</v>
      </c>
      <c r="B38" s="46">
        <v>1.046</v>
      </c>
      <c r="C38" s="46">
        <v>1.1000000000000001</v>
      </c>
      <c r="D38" s="46">
        <v>1.159</v>
      </c>
      <c r="E38" s="46">
        <v>1.2230000000000001</v>
      </c>
      <c r="F38" s="46">
        <v>1.292</v>
      </c>
      <c r="G38" s="46">
        <v>1.3680000000000001</v>
      </c>
    </row>
  </sheetData>
  <sheetProtection algorithmName="SHA-512" hashValue="FQzNms+uOKZIi5a+lBYFqRisGzEA0bjAbjc6MWsNDdL3WzK4OGu2gW9egifTTpf66MyChoGOaWhKb2YpkplNtg==" saltValue="X///PoZsNG3z5ZApdACaBg==" spinCount="100000" sheet="1" objects="1" scenarios="1"/>
  <conditionalFormatting sqref="A6:A21">
    <cfRule type="expression" dxfId="143" priority="1" stopIfTrue="1">
      <formula>MOD(ROW(),2)=0</formula>
    </cfRule>
    <cfRule type="expression" dxfId="142" priority="2" stopIfTrue="1">
      <formula>MOD(ROW(),2)&lt;&gt;0</formula>
    </cfRule>
  </conditionalFormatting>
  <conditionalFormatting sqref="A26:A38">
    <cfRule type="expression" dxfId="141" priority="5" stopIfTrue="1">
      <formula>MOD(ROW(),2)=0</formula>
    </cfRule>
    <cfRule type="expression" dxfId="140" priority="6" stopIfTrue="1">
      <formula>MOD(ROW(),2)&lt;&gt;0</formula>
    </cfRule>
  </conditionalFormatting>
  <conditionalFormatting sqref="B6:G21">
    <cfRule type="expression" dxfId="139" priority="3" stopIfTrue="1">
      <formula>MOD(ROW(),2)=0</formula>
    </cfRule>
    <cfRule type="expression" dxfId="138" priority="4" stopIfTrue="1">
      <formula>MOD(ROW(),2)&lt;&gt;0</formula>
    </cfRule>
  </conditionalFormatting>
  <conditionalFormatting sqref="B26:G38">
    <cfRule type="expression" dxfId="137" priority="7" stopIfTrue="1">
      <formula>MOD(ROW(),2)=0</formula>
    </cfRule>
    <cfRule type="expression" dxfId="136"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AF9E-A8D7-492A-BC8D-0D1443DD0DAE}">
  <sheetPr codeName="Sheet76"/>
  <dimension ref="A1:AQ38"/>
  <sheetViews>
    <sheetView showGridLines="0" workbookViewId="0">
      <selection activeCell="A6" sqref="A6"/>
    </sheetView>
  </sheetViews>
  <sheetFormatPr defaultRowHeight="12.5" x14ac:dyDescent="0.25"/>
  <cols>
    <col min="1" max="1" width="31.54296875" customWidth="1"/>
    <col min="2" max="43"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Scheme pays AA - x-613</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1992</v>
      </c>
      <c r="C8" s="48"/>
      <c r="D8" s="48"/>
      <c r="E8" s="48"/>
      <c r="F8" s="48"/>
      <c r="G8" s="48"/>
      <c r="H8" s="48"/>
      <c r="I8" s="48"/>
      <c r="J8" s="48"/>
      <c r="K8" s="48"/>
      <c r="L8" s="48"/>
      <c r="M8" s="48"/>
    </row>
    <row r="9" spans="1:13" x14ac:dyDescent="0.25">
      <c r="A9" s="41" t="s">
        <v>125</v>
      </c>
      <c r="B9" s="48" t="s">
        <v>294</v>
      </c>
      <c r="C9" s="48"/>
      <c r="D9" s="48"/>
      <c r="E9" s="48"/>
      <c r="F9" s="48"/>
      <c r="G9" s="48"/>
      <c r="H9" s="48"/>
      <c r="I9" s="48"/>
      <c r="J9" s="48"/>
      <c r="K9" s="48"/>
      <c r="L9" s="48"/>
      <c r="M9" s="48"/>
    </row>
    <row r="10" spans="1:13" x14ac:dyDescent="0.25">
      <c r="A10" s="41" t="s">
        <v>6</v>
      </c>
      <c r="B10" s="48" t="s">
        <v>322</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214</v>
      </c>
      <c r="C12" s="48"/>
      <c r="D12" s="48"/>
      <c r="E12" s="48"/>
      <c r="F12" s="48"/>
      <c r="G12" s="48"/>
      <c r="H12" s="48"/>
      <c r="I12" s="48"/>
      <c r="J12" s="48"/>
      <c r="K12" s="48"/>
      <c r="L12" s="48"/>
      <c r="M12" s="48"/>
    </row>
    <row r="13" spans="1:13" x14ac:dyDescent="0.25">
      <c r="A13" s="41" t="s">
        <v>381</v>
      </c>
      <c r="B13" s="48">
        <v>2</v>
      </c>
      <c r="C13" s="48"/>
      <c r="D13" s="48"/>
      <c r="E13" s="48"/>
      <c r="F13" s="48"/>
      <c r="G13" s="48"/>
      <c r="H13" s="48"/>
      <c r="I13" s="48"/>
      <c r="J13" s="48"/>
      <c r="K13" s="48"/>
      <c r="L13" s="48"/>
      <c r="M13" s="48"/>
    </row>
    <row r="14" spans="1:13" x14ac:dyDescent="0.25">
      <c r="A14" s="41" t="s">
        <v>129</v>
      </c>
      <c r="B14" s="48">
        <v>613</v>
      </c>
      <c r="C14" s="48"/>
      <c r="D14" s="48"/>
      <c r="E14" s="48"/>
      <c r="F14" s="48"/>
      <c r="G14" s="48"/>
      <c r="H14" s="48"/>
      <c r="I14" s="48"/>
      <c r="J14" s="48"/>
      <c r="K14" s="48"/>
      <c r="L14" s="48"/>
      <c r="M14" s="48"/>
    </row>
    <row r="15" spans="1:13" x14ac:dyDescent="0.25">
      <c r="A15" s="41" t="s">
        <v>382</v>
      </c>
      <c r="B15" s="48" t="s">
        <v>323</v>
      </c>
      <c r="C15" s="48"/>
      <c r="D15" s="48"/>
      <c r="E15" s="48"/>
      <c r="F15" s="48"/>
      <c r="G15" s="48"/>
      <c r="H15" s="48"/>
      <c r="I15" s="48"/>
      <c r="J15" s="48"/>
      <c r="K15" s="48"/>
      <c r="L15" s="48"/>
      <c r="M15" s="48"/>
    </row>
    <row r="16" spans="1:13" x14ac:dyDescent="0.25">
      <c r="A16" s="41" t="s">
        <v>131</v>
      </c>
      <c r="B16" s="48" t="s">
        <v>324</v>
      </c>
      <c r="C16" s="48"/>
      <c r="D16" s="48"/>
      <c r="E16" s="48"/>
      <c r="F16" s="48"/>
      <c r="G16" s="48"/>
      <c r="H16" s="48"/>
      <c r="I16" s="48"/>
      <c r="J16" s="48"/>
      <c r="K16" s="48"/>
      <c r="L16" s="48"/>
      <c r="M16" s="48"/>
    </row>
    <row r="17" spans="1:43" x14ac:dyDescent="0.25">
      <c r="A17" s="42" t="s">
        <v>383</v>
      </c>
      <c r="B17" s="48"/>
      <c r="C17" s="48"/>
      <c r="D17" s="48"/>
      <c r="E17" s="48"/>
      <c r="F17" s="48"/>
      <c r="G17" s="48"/>
      <c r="H17" s="48"/>
      <c r="I17" s="48"/>
      <c r="J17" s="48"/>
      <c r="K17" s="48"/>
      <c r="L17" s="48"/>
      <c r="M17" s="48"/>
    </row>
    <row r="18" spans="1:43" x14ac:dyDescent="0.25">
      <c r="A18" s="41" t="s">
        <v>133</v>
      </c>
      <c r="B18" s="49">
        <v>45135</v>
      </c>
      <c r="C18" s="49"/>
      <c r="D18" s="49"/>
      <c r="E18" s="49"/>
      <c r="F18" s="49"/>
      <c r="G18" s="49"/>
      <c r="H18" s="49"/>
      <c r="I18" s="49"/>
      <c r="J18" s="49"/>
      <c r="K18" s="49"/>
      <c r="L18" s="49"/>
      <c r="M18" s="49"/>
    </row>
    <row r="19" spans="1:43" x14ac:dyDescent="0.25">
      <c r="A19" s="41" t="s">
        <v>134</v>
      </c>
      <c r="B19" s="49">
        <v>45135</v>
      </c>
      <c r="C19" s="49"/>
      <c r="D19" s="49"/>
      <c r="E19" s="49"/>
      <c r="F19" s="49"/>
      <c r="G19" s="49"/>
      <c r="H19" s="49"/>
      <c r="I19" s="49"/>
      <c r="J19" s="49"/>
      <c r="K19" s="49"/>
      <c r="L19" s="49"/>
      <c r="M19" s="49"/>
    </row>
    <row r="20" spans="1:43" x14ac:dyDescent="0.25">
      <c r="A20" s="41" t="s">
        <v>135</v>
      </c>
      <c r="B20" s="48" t="s">
        <v>144</v>
      </c>
      <c r="C20" s="48"/>
      <c r="D20" s="48"/>
      <c r="E20" s="48"/>
      <c r="F20" s="48"/>
      <c r="G20" s="48"/>
      <c r="H20" s="48"/>
      <c r="I20" s="48"/>
      <c r="J20" s="48"/>
      <c r="K20" s="48"/>
      <c r="L20" s="48"/>
      <c r="M20" s="48"/>
    </row>
    <row r="21" spans="1:43" x14ac:dyDescent="0.25">
      <c r="A21" s="41" t="s">
        <v>384</v>
      </c>
      <c r="B21" s="48" t="s">
        <v>64</v>
      </c>
      <c r="C21" s="48"/>
      <c r="D21" s="48"/>
      <c r="E21" s="48"/>
      <c r="F21" s="48"/>
      <c r="G21" s="48"/>
      <c r="H21" s="48"/>
      <c r="I21" s="48"/>
      <c r="J21" s="48"/>
      <c r="K21" s="48"/>
      <c r="L21" s="48"/>
      <c r="M21" s="48"/>
    </row>
    <row r="23" spans="1:43" x14ac:dyDescent="0.25">
      <c r="A23" s="23" t="str">
        <f>HYPERLINK("#'Factor List'!A1", "Back to Factor List")</f>
        <v>Back to Factor List</v>
      </c>
      <c r="B23" s="23" t="str">
        <f>HYPERLINK("#'Assumptions'!A1", "Assumptions")</f>
        <v>Assumptions</v>
      </c>
    </row>
    <row r="26" spans="1:43"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row>
    <row r="27" spans="1:43" x14ac:dyDescent="0.25">
      <c r="A27" s="44">
        <v>0</v>
      </c>
      <c r="B27" s="46">
        <v>0.26700000000000002</v>
      </c>
      <c r="C27" s="46">
        <v>0.27300000000000002</v>
      </c>
      <c r="D27" s="46">
        <v>0.27900000000000003</v>
      </c>
      <c r="E27" s="46">
        <v>0.28599999999999998</v>
      </c>
      <c r="F27" s="46">
        <v>0.29299999999999998</v>
      </c>
      <c r="G27" s="46">
        <v>0.3</v>
      </c>
      <c r="H27" s="46">
        <v>0.307</v>
      </c>
      <c r="I27" s="46">
        <v>0.315</v>
      </c>
      <c r="J27" s="46">
        <v>0.32200000000000001</v>
      </c>
      <c r="K27" s="46">
        <v>0.33</v>
      </c>
      <c r="L27" s="46">
        <v>0.33900000000000002</v>
      </c>
      <c r="M27" s="46">
        <v>0.34799999999999998</v>
      </c>
      <c r="N27" s="46">
        <v>0.35699999999999998</v>
      </c>
      <c r="O27" s="46">
        <v>0.36599999999999999</v>
      </c>
      <c r="P27" s="46">
        <v>0.376</v>
      </c>
      <c r="Q27" s="46">
        <v>0.38600000000000001</v>
      </c>
      <c r="R27" s="46">
        <v>0.39700000000000002</v>
      </c>
      <c r="S27" s="46">
        <v>0.40799999999999997</v>
      </c>
      <c r="T27" s="46">
        <v>0.42</v>
      </c>
      <c r="U27" s="46">
        <v>0.432</v>
      </c>
      <c r="V27" s="46">
        <v>0.44500000000000001</v>
      </c>
      <c r="W27" s="46">
        <v>0.45800000000000002</v>
      </c>
      <c r="X27" s="46">
        <v>0.47199999999999998</v>
      </c>
      <c r="Y27" s="46">
        <v>0.48599999999999999</v>
      </c>
      <c r="Z27" s="46">
        <v>0.502</v>
      </c>
      <c r="AA27" s="46">
        <v>0.51800000000000002</v>
      </c>
      <c r="AB27" s="46">
        <v>0.53500000000000003</v>
      </c>
      <c r="AC27" s="46">
        <v>0.55200000000000005</v>
      </c>
      <c r="AD27" s="46">
        <v>0.57099999999999995</v>
      </c>
      <c r="AE27" s="46">
        <v>0.59099999999999997</v>
      </c>
      <c r="AF27" s="46">
        <v>0.61199999999999999</v>
      </c>
      <c r="AG27" s="46">
        <v>0.63400000000000001</v>
      </c>
      <c r="AH27" s="46">
        <v>0.65800000000000003</v>
      </c>
      <c r="AI27" s="46">
        <v>0.68300000000000005</v>
      </c>
      <c r="AJ27" s="46">
        <v>0.70899999999999996</v>
      </c>
      <c r="AK27" s="46">
        <v>0.73699999999999999</v>
      </c>
      <c r="AL27" s="46">
        <v>0.76700000000000002</v>
      </c>
      <c r="AM27" s="46">
        <v>0.8</v>
      </c>
      <c r="AN27" s="46">
        <v>0.83399999999999996</v>
      </c>
      <c r="AO27" s="46">
        <v>0.871</v>
      </c>
      <c r="AP27" s="46">
        <v>0.91100000000000003</v>
      </c>
      <c r="AQ27" s="46">
        <v>0.95399999999999996</v>
      </c>
    </row>
    <row r="28" spans="1:43" x14ac:dyDescent="0.25">
      <c r="A28" s="44">
        <v>1</v>
      </c>
      <c r="B28" s="46">
        <v>0.26700000000000002</v>
      </c>
      <c r="C28" s="46">
        <v>0.27300000000000002</v>
      </c>
      <c r="D28" s="46">
        <v>0.28000000000000003</v>
      </c>
      <c r="E28" s="46">
        <v>0.28599999999999998</v>
      </c>
      <c r="F28" s="46">
        <v>0.29299999999999998</v>
      </c>
      <c r="G28" s="46">
        <v>0.3</v>
      </c>
      <c r="H28" s="46">
        <v>0.308</v>
      </c>
      <c r="I28" s="46">
        <v>0.315</v>
      </c>
      <c r="J28" s="46">
        <v>0.32300000000000001</v>
      </c>
      <c r="K28" s="46">
        <v>0.33100000000000002</v>
      </c>
      <c r="L28" s="46">
        <v>0.34</v>
      </c>
      <c r="M28" s="46">
        <v>0.34799999999999998</v>
      </c>
      <c r="N28" s="46">
        <v>0.35799999999999998</v>
      </c>
      <c r="O28" s="46">
        <v>0.36699999999999999</v>
      </c>
      <c r="P28" s="46">
        <v>0.377</v>
      </c>
      <c r="Q28" s="46">
        <v>0.38700000000000001</v>
      </c>
      <c r="R28" s="46">
        <v>0.39800000000000002</v>
      </c>
      <c r="S28" s="46">
        <v>0.40899999999999997</v>
      </c>
      <c r="T28" s="46">
        <v>0.42099999999999999</v>
      </c>
      <c r="U28" s="46">
        <v>0.433</v>
      </c>
      <c r="V28" s="46">
        <v>0.44600000000000001</v>
      </c>
      <c r="W28" s="46">
        <v>0.45900000000000002</v>
      </c>
      <c r="X28" s="46">
        <v>0.47299999999999998</v>
      </c>
      <c r="Y28" s="46">
        <v>0.48799999999999999</v>
      </c>
      <c r="Z28" s="46">
        <v>0.503</v>
      </c>
      <c r="AA28" s="46">
        <v>0.51900000000000002</v>
      </c>
      <c r="AB28" s="46">
        <v>0.53600000000000003</v>
      </c>
      <c r="AC28" s="46">
        <v>0.55400000000000005</v>
      </c>
      <c r="AD28" s="46">
        <v>0.57299999999999995</v>
      </c>
      <c r="AE28" s="46">
        <v>0.59299999999999997</v>
      </c>
      <c r="AF28" s="46">
        <v>0.61399999999999999</v>
      </c>
      <c r="AG28" s="46">
        <v>0.63600000000000001</v>
      </c>
      <c r="AH28" s="46">
        <v>0.66</v>
      </c>
      <c r="AI28" s="46">
        <v>0.68500000000000005</v>
      </c>
      <c r="AJ28" s="46">
        <v>0.71099999999999997</v>
      </c>
      <c r="AK28" s="46">
        <v>0.74</v>
      </c>
      <c r="AL28" s="46">
        <v>0.77</v>
      </c>
      <c r="AM28" s="46">
        <v>0.80200000000000005</v>
      </c>
      <c r="AN28" s="46">
        <v>0.83699999999999997</v>
      </c>
      <c r="AO28" s="46">
        <v>0.874</v>
      </c>
      <c r="AP28" s="46">
        <v>0.91400000000000003</v>
      </c>
      <c r="AQ28" s="46">
        <v>0.95799999999999996</v>
      </c>
    </row>
    <row r="29" spans="1:43" x14ac:dyDescent="0.25">
      <c r="A29" s="44">
        <v>2</v>
      </c>
      <c r="B29" s="46">
        <v>0.26800000000000002</v>
      </c>
      <c r="C29" s="46">
        <v>0.27400000000000002</v>
      </c>
      <c r="D29" s="46">
        <v>0.28000000000000003</v>
      </c>
      <c r="E29" s="46">
        <v>0.28699999999999998</v>
      </c>
      <c r="F29" s="46">
        <v>0.29399999999999998</v>
      </c>
      <c r="G29" s="46">
        <v>0.30099999999999999</v>
      </c>
      <c r="H29" s="46">
        <v>0.308</v>
      </c>
      <c r="I29" s="46">
        <v>0.316</v>
      </c>
      <c r="J29" s="46">
        <v>0.32400000000000001</v>
      </c>
      <c r="K29" s="46">
        <v>0.33200000000000002</v>
      </c>
      <c r="L29" s="46">
        <v>0.34</v>
      </c>
      <c r="M29" s="46">
        <v>0.34899999999999998</v>
      </c>
      <c r="N29" s="46">
        <v>0.35799999999999998</v>
      </c>
      <c r="O29" s="46">
        <v>0.36799999999999999</v>
      </c>
      <c r="P29" s="46">
        <v>0.378</v>
      </c>
      <c r="Q29" s="46">
        <v>0.38800000000000001</v>
      </c>
      <c r="R29" s="46">
        <v>0.39900000000000002</v>
      </c>
      <c r="S29" s="46">
        <v>0.41</v>
      </c>
      <c r="T29" s="46">
        <v>0.42199999999999999</v>
      </c>
      <c r="U29" s="46">
        <v>0.434</v>
      </c>
      <c r="V29" s="46">
        <v>0.44700000000000001</v>
      </c>
      <c r="W29" s="46">
        <v>0.46</v>
      </c>
      <c r="X29" s="46">
        <v>0.47399999999999998</v>
      </c>
      <c r="Y29" s="46">
        <v>0.48899999999999999</v>
      </c>
      <c r="Z29" s="46">
        <v>0.504</v>
      </c>
      <c r="AA29" s="46">
        <v>0.52100000000000002</v>
      </c>
      <c r="AB29" s="46">
        <v>0.53800000000000003</v>
      </c>
      <c r="AC29" s="46">
        <v>0.55600000000000005</v>
      </c>
      <c r="AD29" s="46">
        <v>0.57399999999999995</v>
      </c>
      <c r="AE29" s="46">
        <v>0.59399999999999997</v>
      </c>
      <c r="AF29" s="46">
        <v>0.61599999999999999</v>
      </c>
      <c r="AG29" s="46">
        <v>0.63800000000000001</v>
      </c>
      <c r="AH29" s="46">
        <v>0.66200000000000003</v>
      </c>
      <c r="AI29" s="46">
        <v>0.68700000000000006</v>
      </c>
      <c r="AJ29" s="46">
        <v>0.71399999999999997</v>
      </c>
      <c r="AK29" s="46">
        <v>0.74199999999999999</v>
      </c>
      <c r="AL29" s="46">
        <v>0.77300000000000002</v>
      </c>
      <c r="AM29" s="46">
        <v>0.80500000000000005</v>
      </c>
      <c r="AN29" s="46">
        <v>0.84</v>
      </c>
      <c r="AO29" s="46">
        <v>0.878</v>
      </c>
      <c r="AP29" s="46">
        <v>0.91800000000000004</v>
      </c>
      <c r="AQ29" s="46">
        <v>0.96099999999999997</v>
      </c>
    </row>
    <row r="30" spans="1:43" x14ac:dyDescent="0.25">
      <c r="A30" s="44">
        <v>3</v>
      </c>
      <c r="B30" s="46">
        <v>0.26800000000000002</v>
      </c>
      <c r="C30" s="46">
        <v>0.27500000000000002</v>
      </c>
      <c r="D30" s="46">
        <v>0.28100000000000003</v>
      </c>
      <c r="E30" s="46">
        <v>0.28799999999999998</v>
      </c>
      <c r="F30" s="46">
        <v>0.29399999999999998</v>
      </c>
      <c r="G30" s="46">
        <v>0.30199999999999999</v>
      </c>
      <c r="H30" s="46">
        <v>0.309</v>
      </c>
      <c r="I30" s="46">
        <v>0.316</v>
      </c>
      <c r="J30" s="46">
        <v>0.32400000000000001</v>
      </c>
      <c r="K30" s="46">
        <v>0.33300000000000002</v>
      </c>
      <c r="L30" s="46">
        <v>0.34100000000000003</v>
      </c>
      <c r="M30" s="46">
        <v>0.35</v>
      </c>
      <c r="N30" s="46">
        <v>0.35899999999999999</v>
      </c>
      <c r="O30" s="46">
        <v>0.36899999999999999</v>
      </c>
      <c r="P30" s="46">
        <v>0.379</v>
      </c>
      <c r="Q30" s="46">
        <v>0.38900000000000001</v>
      </c>
      <c r="R30" s="46">
        <v>0.4</v>
      </c>
      <c r="S30" s="46">
        <v>0.41099999999999998</v>
      </c>
      <c r="T30" s="46">
        <v>0.42299999999999999</v>
      </c>
      <c r="U30" s="46">
        <v>0.435</v>
      </c>
      <c r="V30" s="46">
        <v>0.44800000000000001</v>
      </c>
      <c r="W30" s="46">
        <v>0.46100000000000002</v>
      </c>
      <c r="X30" s="46">
        <v>0.47499999999999998</v>
      </c>
      <c r="Y30" s="46">
        <v>0.49</v>
      </c>
      <c r="Z30" s="46">
        <v>0.50600000000000001</v>
      </c>
      <c r="AA30" s="46">
        <v>0.52200000000000002</v>
      </c>
      <c r="AB30" s="46">
        <v>0.53900000000000003</v>
      </c>
      <c r="AC30" s="46">
        <v>0.55700000000000005</v>
      </c>
      <c r="AD30" s="46">
        <v>0.57599999999999996</v>
      </c>
      <c r="AE30" s="46">
        <v>0.59599999999999997</v>
      </c>
      <c r="AF30" s="46">
        <v>0.61699999999999999</v>
      </c>
      <c r="AG30" s="46">
        <v>0.64</v>
      </c>
      <c r="AH30" s="46">
        <v>0.66400000000000003</v>
      </c>
      <c r="AI30" s="46">
        <v>0.68899999999999995</v>
      </c>
      <c r="AJ30" s="46">
        <v>0.71599999999999997</v>
      </c>
      <c r="AK30" s="46">
        <v>0.745</v>
      </c>
      <c r="AL30" s="46">
        <v>0.77500000000000002</v>
      </c>
      <c r="AM30" s="46">
        <v>0.80800000000000005</v>
      </c>
      <c r="AN30" s="46">
        <v>0.84299999999999997</v>
      </c>
      <c r="AO30" s="46">
        <v>0.88100000000000001</v>
      </c>
      <c r="AP30" s="46">
        <v>0.92200000000000004</v>
      </c>
      <c r="AQ30" s="46">
        <v>0.96499999999999997</v>
      </c>
    </row>
    <row r="31" spans="1:43" x14ac:dyDescent="0.25">
      <c r="A31" s="44">
        <v>4</v>
      </c>
      <c r="B31" s="46">
        <v>0.26900000000000002</v>
      </c>
      <c r="C31" s="46">
        <v>0.27500000000000002</v>
      </c>
      <c r="D31" s="46">
        <v>0.28100000000000003</v>
      </c>
      <c r="E31" s="46">
        <v>0.28799999999999998</v>
      </c>
      <c r="F31" s="46">
        <v>0.29499999999999998</v>
      </c>
      <c r="G31" s="46">
        <v>0.30199999999999999</v>
      </c>
      <c r="H31" s="46">
        <v>0.31</v>
      </c>
      <c r="I31" s="46">
        <v>0.317</v>
      </c>
      <c r="J31" s="46">
        <v>0.32500000000000001</v>
      </c>
      <c r="K31" s="46">
        <v>0.33300000000000002</v>
      </c>
      <c r="L31" s="46">
        <v>0.34200000000000003</v>
      </c>
      <c r="M31" s="46">
        <v>0.35099999999999998</v>
      </c>
      <c r="N31" s="46">
        <v>0.36</v>
      </c>
      <c r="O31" s="46">
        <v>0.36899999999999999</v>
      </c>
      <c r="P31" s="46">
        <v>0.379</v>
      </c>
      <c r="Q31" s="46">
        <v>0.39</v>
      </c>
      <c r="R31" s="46">
        <v>0.40100000000000002</v>
      </c>
      <c r="S31" s="46">
        <v>0.41199999999999998</v>
      </c>
      <c r="T31" s="46">
        <v>0.42399999999999999</v>
      </c>
      <c r="U31" s="46">
        <v>0.436</v>
      </c>
      <c r="V31" s="46">
        <v>0.44900000000000001</v>
      </c>
      <c r="W31" s="46">
        <v>0.46200000000000002</v>
      </c>
      <c r="X31" s="46">
        <v>0.47699999999999998</v>
      </c>
      <c r="Y31" s="46">
        <v>0.49099999999999999</v>
      </c>
      <c r="Z31" s="46">
        <v>0.50700000000000001</v>
      </c>
      <c r="AA31" s="46">
        <v>0.52300000000000002</v>
      </c>
      <c r="AB31" s="46">
        <v>0.54100000000000004</v>
      </c>
      <c r="AC31" s="46">
        <v>0.55900000000000005</v>
      </c>
      <c r="AD31" s="46">
        <v>0.57799999999999996</v>
      </c>
      <c r="AE31" s="46">
        <v>0.59799999999999998</v>
      </c>
      <c r="AF31" s="46">
        <v>0.61899999999999999</v>
      </c>
      <c r="AG31" s="46">
        <v>0.64200000000000002</v>
      </c>
      <c r="AH31" s="46">
        <v>0.66600000000000004</v>
      </c>
      <c r="AI31" s="46">
        <v>0.69099999999999995</v>
      </c>
      <c r="AJ31" s="46">
        <v>0.71799999999999997</v>
      </c>
      <c r="AK31" s="46">
        <v>0.747</v>
      </c>
      <c r="AL31" s="46">
        <v>0.77800000000000002</v>
      </c>
      <c r="AM31" s="46">
        <v>0.81100000000000005</v>
      </c>
      <c r="AN31" s="46">
        <v>0.84599999999999997</v>
      </c>
      <c r="AO31" s="46">
        <v>0.88400000000000001</v>
      </c>
      <c r="AP31" s="46">
        <v>0.92500000000000004</v>
      </c>
      <c r="AQ31" s="46">
        <v>0.96899999999999997</v>
      </c>
    </row>
    <row r="32" spans="1:43" x14ac:dyDescent="0.25">
      <c r="A32" s="44">
        <v>5</v>
      </c>
      <c r="B32" s="46">
        <v>0.26900000000000002</v>
      </c>
      <c r="C32" s="46">
        <v>0.27600000000000002</v>
      </c>
      <c r="D32" s="46">
        <v>0.28199999999999997</v>
      </c>
      <c r="E32" s="46">
        <v>0.28899999999999998</v>
      </c>
      <c r="F32" s="46">
        <v>0.29599999999999999</v>
      </c>
      <c r="G32" s="46">
        <v>0.30299999999999999</v>
      </c>
      <c r="H32" s="46">
        <v>0.31</v>
      </c>
      <c r="I32" s="46">
        <v>0.318</v>
      </c>
      <c r="J32" s="46">
        <v>0.32600000000000001</v>
      </c>
      <c r="K32" s="46">
        <v>0.33400000000000002</v>
      </c>
      <c r="L32" s="46">
        <v>0.34300000000000003</v>
      </c>
      <c r="M32" s="46">
        <v>0.35099999999999998</v>
      </c>
      <c r="N32" s="46">
        <v>0.36099999999999999</v>
      </c>
      <c r="O32" s="46">
        <v>0.37</v>
      </c>
      <c r="P32" s="46">
        <v>0.38</v>
      </c>
      <c r="Q32" s="46">
        <v>0.39100000000000001</v>
      </c>
      <c r="R32" s="46">
        <v>0.40200000000000002</v>
      </c>
      <c r="S32" s="46">
        <v>0.41299999999999998</v>
      </c>
      <c r="T32" s="46">
        <v>0.42499999999999999</v>
      </c>
      <c r="U32" s="46">
        <v>0.437</v>
      </c>
      <c r="V32" s="46">
        <v>0.45</v>
      </c>
      <c r="W32" s="46">
        <v>0.46400000000000002</v>
      </c>
      <c r="X32" s="46">
        <v>0.47799999999999998</v>
      </c>
      <c r="Y32" s="46">
        <v>0.49299999999999999</v>
      </c>
      <c r="Z32" s="46">
        <v>0.50800000000000001</v>
      </c>
      <c r="AA32" s="46">
        <v>0.52500000000000002</v>
      </c>
      <c r="AB32" s="46">
        <v>0.54200000000000004</v>
      </c>
      <c r="AC32" s="46">
        <v>0.56000000000000005</v>
      </c>
      <c r="AD32" s="46">
        <v>0.57899999999999996</v>
      </c>
      <c r="AE32" s="46">
        <v>0.6</v>
      </c>
      <c r="AF32" s="46">
        <v>0.621</v>
      </c>
      <c r="AG32" s="46">
        <v>0.64400000000000002</v>
      </c>
      <c r="AH32" s="46">
        <v>0.66800000000000004</v>
      </c>
      <c r="AI32" s="46">
        <v>0.69399999999999995</v>
      </c>
      <c r="AJ32" s="46">
        <v>0.72099999999999997</v>
      </c>
      <c r="AK32" s="46">
        <v>0.75</v>
      </c>
      <c r="AL32" s="46">
        <v>0.78100000000000003</v>
      </c>
      <c r="AM32" s="46">
        <v>0.81399999999999995</v>
      </c>
      <c r="AN32" s="46">
        <v>0.84899999999999998</v>
      </c>
      <c r="AO32" s="46">
        <v>0.88800000000000001</v>
      </c>
      <c r="AP32" s="46">
        <v>0.92900000000000005</v>
      </c>
      <c r="AQ32" s="46">
        <v>0.97299999999999998</v>
      </c>
    </row>
    <row r="33" spans="1:43" x14ac:dyDescent="0.25">
      <c r="A33" s="44">
        <v>6</v>
      </c>
      <c r="B33" s="46">
        <v>0.27</v>
      </c>
      <c r="C33" s="46">
        <v>0.27600000000000002</v>
      </c>
      <c r="D33" s="46">
        <v>0.28299999999999997</v>
      </c>
      <c r="E33" s="46">
        <v>0.28899999999999998</v>
      </c>
      <c r="F33" s="46">
        <v>0.29599999999999999</v>
      </c>
      <c r="G33" s="46">
        <v>0.30299999999999999</v>
      </c>
      <c r="H33" s="46">
        <v>0.311</v>
      </c>
      <c r="I33" s="46">
        <v>0.318</v>
      </c>
      <c r="J33" s="46">
        <v>0.32600000000000001</v>
      </c>
      <c r="K33" s="46">
        <v>0.33500000000000002</v>
      </c>
      <c r="L33" s="46">
        <v>0.34300000000000003</v>
      </c>
      <c r="M33" s="46">
        <v>0.35199999999999998</v>
      </c>
      <c r="N33" s="46">
        <v>0.36099999999999999</v>
      </c>
      <c r="O33" s="46">
        <v>0.371</v>
      </c>
      <c r="P33" s="46">
        <v>0.38100000000000001</v>
      </c>
      <c r="Q33" s="46">
        <v>0.39200000000000002</v>
      </c>
      <c r="R33" s="46">
        <v>0.40300000000000002</v>
      </c>
      <c r="S33" s="46">
        <v>0.41399999999999998</v>
      </c>
      <c r="T33" s="46">
        <v>0.42599999999999999</v>
      </c>
      <c r="U33" s="46">
        <v>0.438</v>
      </c>
      <c r="V33" s="46">
        <v>0.45100000000000001</v>
      </c>
      <c r="W33" s="46">
        <v>0.46500000000000002</v>
      </c>
      <c r="X33" s="46">
        <v>0.47899999999999998</v>
      </c>
      <c r="Y33" s="46">
        <v>0.49399999999999999</v>
      </c>
      <c r="Z33" s="46">
        <v>0.51</v>
      </c>
      <c r="AA33" s="46">
        <v>0.52600000000000002</v>
      </c>
      <c r="AB33" s="46">
        <v>0.54400000000000004</v>
      </c>
      <c r="AC33" s="46">
        <v>0.56200000000000006</v>
      </c>
      <c r="AD33" s="46">
        <v>0.58099999999999996</v>
      </c>
      <c r="AE33" s="46">
        <v>0.60099999999999998</v>
      </c>
      <c r="AF33" s="46">
        <v>0.623</v>
      </c>
      <c r="AG33" s="46">
        <v>0.64600000000000002</v>
      </c>
      <c r="AH33" s="46">
        <v>0.67</v>
      </c>
      <c r="AI33" s="46">
        <v>0.69599999999999995</v>
      </c>
      <c r="AJ33" s="46">
        <v>0.72299999999999998</v>
      </c>
      <c r="AK33" s="46">
        <v>0.752</v>
      </c>
      <c r="AL33" s="46">
        <v>0.78300000000000003</v>
      </c>
      <c r="AM33" s="46">
        <v>0.81699999999999995</v>
      </c>
      <c r="AN33" s="46">
        <v>0.85299999999999998</v>
      </c>
      <c r="AO33" s="46">
        <v>0.89100000000000001</v>
      </c>
      <c r="AP33" s="46">
        <v>0.93200000000000005</v>
      </c>
      <c r="AQ33" s="46">
        <v>0.97699999999999998</v>
      </c>
    </row>
    <row r="34" spans="1:43" x14ac:dyDescent="0.25">
      <c r="A34" s="44">
        <v>7</v>
      </c>
      <c r="B34" s="46">
        <v>0.27</v>
      </c>
      <c r="C34" s="46">
        <v>0.27700000000000002</v>
      </c>
      <c r="D34" s="46">
        <v>0.28299999999999997</v>
      </c>
      <c r="E34" s="46">
        <v>0.28999999999999998</v>
      </c>
      <c r="F34" s="46">
        <v>0.29699999999999999</v>
      </c>
      <c r="G34" s="46">
        <v>0.30399999999999999</v>
      </c>
      <c r="H34" s="46">
        <v>0.311</v>
      </c>
      <c r="I34" s="46">
        <v>0.31900000000000001</v>
      </c>
      <c r="J34" s="46">
        <v>0.32700000000000001</v>
      </c>
      <c r="K34" s="46">
        <v>0.33500000000000002</v>
      </c>
      <c r="L34" s="46">
        <v>0.34399999999999997</v>
      </c>
      <c r="M34" s="46">
        <v>0.35299999999999998</v>
      </c>
      <c r="N34" s="46">
        <v>0.36199999999999999</v>
      </c>
      <c r="O34" s="46">
        <v>0.372</v>
      </c>
      <c r="P34" s="46">
        <v>0.38200000000000001</v>
      </c>
      <c r="Q34" s="46">
        <v>0.39300000000000002</v>
      </c>
      <c r="R34" s="46">
        <v>0.40300000000000002</v>
      </c>
      <c r="S34" s="46">
        <v>0.41499999999999998</v>
      </c>
      <c r="T34" s="46">
        <v>0.42699999999999999</v>
      </c>
      <c r="U34" s="46">
        <v>0.439</v>
      </c>
      <c r="V34" s="46">
        <v>0.45200000000000001</v>
      </c>
      <c r="W34" s="46">
        <v>0.46600000000000003</v>
      </c>
      <c r="X34" s="46">
        <v>0.48</v>
      </c>
      <c r="Y34" s="46">
        <v>0.495</v>
      </c>
      <c r="Z34" s="46">
        <v>0.51100000000000001</v>
      </c>
      <c r="AA34" s="46">
        <v>0.52800000000000002</v>
      </c>
      <c r="AB34" s="46">
        <v>0.54500000000000004</v>
      </c>
      <c r="AC34" s="46">
        <v>0.56299999999999994</v>
      </c>
      <c r="AD34" s="46">
        <v>0.58299999999999996</v>
      </c>
      <c r="AE34" s="46">
        <v>0.60299999999999998</v>
      </c>
      <c r="AF34" s="46">
        <v>0.625</v>
      </c>
      <c r="AG34" s="46">
        <v>0.64800000000000002</v>
      </c>
      <c r="AH34" s="46">
        <v>0.67200000000000004</v>
      </c>
      <c r="AI34" s="46">
        <v>0.69799999999999995</v>
      </c>
      <c r="AJ34" s="46">
        <v>0.72499999999999998</v>
      </c>
      <c r="AK34" s="46">
        <v>0.755</v>
      </c>
      <c r="AL34" s="46">
        <v>0.78600000000000003</v>
      </c>
      <c r="AM34" s="46">
        <v>0.82</v>
      </c>
      <c r="AN34" s="46">
        <v>0.85599999999999998</v>
      </c>
      <c r="AO34" s="46">
        <v>0.89400000000000002</v>
      </c>
      <c r="AP34" s="46">
        <v>0.93600000000000005</v>
      </c>
      <c r="AQ34" s="46">
        <v>0.98099999999999998</v>
      </c>
    </row>
    <row r="35" spans="1:43" x14ac:dyDescent="0.25">
      <c r="A35" s="44">
        <v>8</v>
      </c>
      <c r="B35" s="46">
        <v>0.27100000000000002</v>
      </c>
      <c r="C35" s="46">
        <v>0.27700000000000002</v>
      </c>
      <c r="D35" s="46">
        <v>0.28399999999999997</v>
      </c>
      <c r="E35" s="46">
        <v>0.28999999999999998</v>
      </c>
      <c r="F35" s="46">
        <v>0.29699999999999999</v>
      </c>
      <c r="G35" s="46">
        <v>0.30499999999999999</v>
      </c>
      <c r="H35" s="46">
        <v>0.312</v>
      </c>
      <c r="I35" s="46">
        <v>0.32</v>
      </c>
      <c r="J35" s="46">
        <v>0.32800000000000001</v>
      </c>
      <c r="K35" s="46">
        <v>0.33600000000000002</v>
      </c>
      <c r="L35" s="46">
        <v>0.34499999999999997</v>
      </c>
      <c r="M35" s="46">
        <v>0.35399999999999998</v>
      </c>
      <c r="N35" s="46">
        <v>0.36299999999999999</v>
      </c>
      <c r="O35" s="46">
        <v>0.373</v>
      </c>
      <c r="P35" s="46">
        <v>0.38300000000000001</v>
      </c>
      <c r="Q35" s="46">
        <v>0.39300000000000002</v>
      </c>
      <c r="R35" s="46">
        <v>0.40400000000000003</v>
      </c>
      <c r="S35" s="46">
        <v>0.41599999999999998</v>
      </c>
      <c r="T35" s="46">
        <v>0.42799999999999999</v>
      </c>
      <c r="U35" s="46">
        <v>0.44</v>
      </c>
      <c r="V35" s="46">
        <v>0.45300000000000001</v>
      </c>
      <c r="W35" s="46">
        <v>0.46700000000000003</v>
      </c>
      <c r="X35" s="46">
        <v>0.48099999999999998</v>
      </c>
      <c r="Y35" s="46">
        <v>0.497</v>
      </c>
      <c r="Z35" s="46">
        <v>0.51200000000000001</v>
      </c>
      <c r="AA35" s="46">
        <v>0.52900000000000003</v>
      </c>
      <c r="AB35" s="46">
        <v>0.54600000000000004</v>
      </c>
      <c r="AC35" s="46">
        <v>0.56499999999999995</v>
      </c>
      <c r="AD35" s="46">
        <v>0.58399999999999996</v>
      </c>
      <c r="AE35" s="46">
        <v>0.60499999999999998</v>
      </c>
      <c r="AF35" s="46">
        <v>0.627</v>
      </c>
      <c r="AG35" s="46">
        <v>0.65</v>
      </c>
      <c r="AH35" s="46">
        <v>0.67400000000000004</v>
      </c>
      <c r="AI35" s="46">
        <v>0.7</v>
      </c>
      <c r="AJ35" s="46">
        <v>0.72799999999999998</v>
      </c>
      <c r="AK35" s="46">
        <v>0.75700000000000001</v>
      </c>
      <c r="AL35" s="46">
        <v>0.78900000000000003</v>
      </c>
      <c r="AM35" s="46">
        <v>0.82299999999999995</v>
      </c>
      <c r="AN35" s="46">
        <v>0.85899999999999999</v>
      </c>
      <c r="AO35" s="46">
        <v>0.89800000000000002</v>
      </c>
      <c r="AP35" s="46">
        <v>0.93899999999999995</v>
      </c>
      <c r="AQ35" s="46">
        <v>0.98499999999999999</v>
      </c>
    </row>
    <row r="36" spans="1:43" x14ac:dyDescent="0.25">
      <c r="A36" s="44">
        <v>9</v>
      </c>
      <c r="B36" s="46">
        <v>0.27100000000000002</v>
      </c>
      <c r="C36" s="46">
        <v>0.27800000000000002</v>
      </c>
      <c r="D36" s="46">
        <v>0.28399999999999997</v>
      </c>
      <c r="E36" s="46">
        <v>0.29099999999999998</v>
      </c>
      <c r="F36" s="46">
        <v>0.29799999999999999</v>
      </c>
      <c r="G36" s="46">
        <v>0.30499999999999999</v>
      </c>
      <c r="H36" s="46">
        <v>0.313</v>
      </c>
      <c r="I36" s="46">
        <v>0.32</v>
      </c>
      <c r="J36" s="46">
        <v>0.32800000000000001</v>
      </c>
      <c r="K36" s="46">
        <v>0.33700000000000002</v>
      </c>
      <c r="L36" s="46">
        <v>0.34499999999999997</v>
      </c>
      <c r="M36" s="46">
        <v>0.35399999999999998</v>
      </c>
      <c r="N36" s="46">
        <v>0.36399999999999999</v>
      </c>
      <c r="O36" s="46">
        <v>0.374</v>
      </c>
      <c r="P36" s="46">
        <v>0.38400000000000001</v>
      </c>
      <c r="Q36" s="46">
        <v>0.39400000000000002</v>
      </c>
      <c r="R36" s="46">
        <v>0.40500000000000003</v>
      </c>
      <c r="S36" s="46">
        <v>0.41699999999999998</v>
      </c>
      <c r="T36" s="46">
        <v>0.42899999999999999</v>
      </c>
      <c r="U36" s="46">
        <v>0.441</v>
      </c>
      <c r="V36" s="46">
        <v>0.45500000000000002</v>
      </c>
      <c r="W36" s="46">
        <v>0.46800000000000003</v>
      </c>
      <c r="X36" s="46">
        <v>0.48299999999999998</v>
      </c>
      <c r="Y36" s="46">
        <v>0.498</v>
      </c>
      <c r="Z36" s="46">
        <v>0.51400000000000001</v>
      </c>
      <c r="AA36" s="46">
        <v>0.53</v>
      </c>
      <c r="AB36" s="46">
        <v>0.54800000000000004</v>
      </c>
      <c r="AC36" s="46">
        <v>0.56599999999999995</v>
      </c>
      <c r="AD36" s="46">
        <v>0.58599999999999997</v>
      </c>
      <c r="AE36" s="46">
        <v>0.60699999999999998</v>
      </c>
      <c r="AF36" s="46">
        <v>0.629</v>
      </c>
      <c r="AG36" s="46">
        <v>0.65200000000000002</v>
      </c>
      <c r="AH36" s="46">
        <v>0.67600000000000005</v>
      </c>
      <c r="AI36" s="46">
        <v>0.70199999999999996</v>
      </c>
      <c r="AJ36" s="46">
        <v>0.73</v>
      </c>
      <c r="AK36" s="46">
        <v>0.76</v>
      </c>
      <c r="AL36" s="46">
        <v>0.79200000000000004</v>
      </c>
      <c r="AM36" s="46">
        <v>0.82499999999999996</v>
      </c>
      <c r="AN36" s="46">
        <v>0.86199999999999999</v>
      </c>
      <c r="AO36" s="46">
        <v>0.90100000000000002</v>
      </c>
      <c r="AP36" s="46">
        <v>0.94299999999999995</v>
      </c>
      <c r="AQ36" s="46">
        <v>0.98799999999999999</v>
      </c>
    </row>
    <row r="37" spans="1:43" x14ac:dyDescent="0.25">
      <c r="A37" s="44">
        <v>10</v>
      </c>
      <c r="B37" s="46">
        <v>0.27200000000000002</v>
      </c>
      <c r="C37" s="46">
        <v>0.27800000000000002</v>
      </c>
      <c r="D37" s="46">
        <v>0.28499999999999998</v>
      </c>
      <c r="E37" s="46">
        <v>0.29199999999999998</v>
      </c>
      <c r="F37" s="46">
        <v>0.29899999999999999</v>
      </c>
      <c r="G37" s="46">
        <v>0.30599999999999999</v>
      </c>
      <c r="H37" s="46">
        <v>0.313</v>
      </c>
      <c r="I37" s="46">
        <v>0.32100000000000001</v>
      </c>
      <c r="J37" s="46">
        <v>0.32900000000000001</v>
      </c>
      <c r="K37" s="46">
        <v>0.33800000000000002</v>
      </c>
      <c r="L37" s="46">
        <v>0.34599999999999997</v>
      </c>
      <c r="M37" s="46">
        <v>0.35499999999999998</v>
      </c>
      <c r="N37" s="46">
        <v>0.36499999999999999</v>
      </c>
      <c r="O37" s="46">
        <v>0.374</v>
      </c>
      <c r="P37" s="46">
        <v>0.38500000000000001</v>
      </c>
      <c r="Q37" s="46">
        <v>0.39500000000000002</v>
      </c>
      <c r="R37" s="46">
        <v>0.40600000000000003</v>
      </c>
      <c r="S37" s="46">
        <v>0.41799999999999998</v>
      </c>
      <c r="T37" s="46">
        <v>0.43</v>
      </c>
      <c r="U37" s="46">
        <v>0.442</v>
      </c>
      <c r="V37" s="46">
        <v>0.45600000000000002</v>
      </c>
      <c r="W37" s="46">
        <v>0.46899999999999997</v>
      </c>
      <c r="X37" s="46">
        <v>0.48399999999999999</v>
      </c>
      <c r="Y37" s="46">
        <v>0.499</v>
      </c>
      <c r="Z37" s="46">
        <v>0.51500000000000001</v>
      </c>
      <c r="AA37" s="46">
        <v>0.53200000000000003</v>
      </c>
      <c r="AB37" s="46">
        <v>0.54900000000000004</v>
      </c>
      <c r="AC37" s="46">
        <v>0.56799999999999995</v>
      </c>
      <c r="AD37" s="46">
        <v>0.58799999999999997</v>
      </c>
      <c r="AE37" s="46">
        <v>0.60799999999999998</v>
      </c>
      <c r="AF37" s="46">
        <v>0.63</v>
      </c>
      <c r="AG37" s="46">
        <v>0.65400000000000003</v>
      </c>
      <c r="AH37" s="46">
        <v>0.67800000000000005</v>
      </c>
      <c r="AI37" s="46">
        <v>0.70499999999999996</v>
      </c>
      <c r="AJ37" s="46">
        <v>0.73299999999999998</v>
      </c>
      <c r="AK37" s="46">
        <v>0.76200000000000001</v>
      </c>
      <c r="AL37" s="46">
        <v>0.79400000000000004</v>
      </c>
      <c r="AM37" s="46">
        <v>0.82799999999999996</v>
      </c>
      <c r="AN37" s="46">
        <v>0.86499999999999999</v>
      </c>
      <c r="AO37" s="46">
        <v>0.90400000000000003</v>
      </c>
      <c r="AP37" s="46">
        <v>0.94699999999999995</v>
      </c>
      <c r="AQ37" s="46">
        <v>0.99199999999999999</v>
      </c>
    </row>
    <row r="38" spans="1:43" x14ac:dyDescent="0.25">
      <c r="A38" s="44">
        <v>11</v>
      </c>
      <c r="B38" s="46">
        <v>0.27200000000000002</v>
      </c>
      <c r="C38" s="46">
        <v>0.27900000000000003</v>
      </c>
      <c r="D38" s="46">
        <v>0.28499999999999998</v>
      </c>
      <c r="E38" s="46">
        <v>0.29199999999999998</v>
      </c>
      <c r="F38" s="46">
        <v>0.29899999999999999</v>
      </c>
      <c r="G38" s="46">
        <v>0.30599999999999999</v>
      </c>
      <c r="H38" s="46">
        <v>0.314</v>
      </c>
      <c r="I38" s="46">
        <v>0.32200000000000001</v>
      </c>
      <c r="J38" s="46">
        <v>0.33</v>
      </c>
      <c r="K38" s="46">
        <v>0.33800000000000002</v>
      </c>
      <c r="L38" s="46">
        <v>0.34699999999999998</v>
      </c>
      <c r="M38" s="46">
        <v>0.35599999999999998</v>
      </c>
      <c r="N38" s="46">
        <v>0.36499999999999999</v>
      </c>
      <c r="O38" s="46">
        <v>0.375</v>
      </c>
      <c r="P38" s="46">
        <v>0.38500000000000001</v>
      </c>
      <c r="Q38" s="46">
        <v>0.39600000000000002</v>
      </c>
      <c r="R38" s="46">
        <v>0.40699999999999997</v>
      </c>
      <c r="S38" s="46">
        <v>0.41899999999999998</v>
      </c>
      <c r="T38" s="46">
        <v>0.43099999999999999</v>
      </c>
      <c r="U38" s="46">
        <v>0.443</v>
      </c>
      <c r="V38" s="46">
        <v>0.45700000000000002</v>
      </c>
      <c r="W38" s="46">
        <v>0.47099999999999997</v>
      </c>
      <c r="X38" s="46">
        <v>0.48499999999999999</v>
      </c>
      <c r="Y38" s="46">
        <v>0.5</v>
      </c>
      <c r="Z38" s="46">
        <v>0.51600000000000001</v>
      </c>
      <c r="AA38" s="46">
        <v>0.53300000000000003</v>
      </c>
      <c r="AB38" s="46">
        <v>0.55100000000000005</v>
      </c>
      <c r="AC38" s="46">
        <v>0.56999999999999995</v>
      </c>
      <c r="AD38" s="46">
        <v>0.58899999999999997</v>
      </c>
      <c r="AE38" s="46">
        <v>0.61</v>
      </c>
      <c r="AF38" s="46">
        <v>0.63200000000000001</v>
      </c>
      <c r="AG38" s="46">
        <v>0.65600000000000003</v>
      </c>
      <c r="AH38" s="46">
        <v>0.68</v>
      </c>
      <c r="AI38" s="46">
        <v>0.70699999999999996</v>
      </c>
      <c r="AJ38" s="46">
        <v>0.73499999999999999</v>
      </c>
      <c r="AK38" s="46">
        <v>0.76500000000000001</v>
      </c>
      <c r="AL38" s="46">
        <v>0.79700000000000004</v>
      </c>
      <c r="AM38" s="46">
        <v>0.83099999999999996</v>
      </c>
      <c r="AN38" s="46">
        <v>0.86799999999999999</v>
      </c>
      <c r="AO38" s="46">
        <v>0.90800000000000003</v>
      </c>
      <c r="AP38" s="46">
        <v>0.95</v>
      </c>
      <c r="AQ38" s="46">
        <v>0.996</v>
      </c>
    </row>
  </sheetData>
  <sheetProtection algorithmName="SHA-512" hashValue="au9FaTyCygBkKORVGze8a5jC9EqvZnn3dmnAoKjWQP2Rdgw9o/hUn6uEBr5XgojOBS+oZWIUDikfwcwOGanzng==" saltValue="b66ZR+synCDduygrGGcOWw==" spinCount="100000" sheet="1" objects="1" scenarios="1"/>
  <conditionalFormatting sqref="A6:A21">
    <cfRule type="expression" dxfId="135" priority="1" stopIfTrue="1">
      <formula>MOD(ROW(),2)=0</formula>
    </cfRule>
    <cfRule type="expression" dxfId="134" priority="2" stopIfTrue="1">
      <formula>MOD(ROW(),2)&lt;&gt;0</formula>
    </cfRule>
  </conditionalFormatting>
  <conditionalFormatting sqref="A26:A38">
    <cfRule type="expression" dxfId="133" priority="5" stopIfTrue="1">
      <formula>MOD(ROW(),2)=0</formula>
    </cfRule>
    <cfRule type="expression" dxfId="132" priority="6" stopIfTrue="1">
      <formula>MOD(ROW(),2)&lt;&gt;0</formula>
    </cfRule>
  </conditionalFormatting>
  <conditionalFormatting sqref="B6:M21">
    <cfRule type="expression" dxfId="131" priority="3" stopIfTrue="1">
      <formula>MOD(ROW(),2)=0</formula>
    </cfRule>
    <cfRule type="expression" dxfId="130" priority="4" stopIfTrue="1">
      <formula>MOD(ROW(),2)&lt;&gt;0</formula>
    </cfRule>
  </conditionalFormatting>
  <conditionalFormatting sqref="B26:AQ38">
    <cfRule type="expression" dxfId="129" priority="7" stopIfTrue="1">
      <formula>MOD(ROW(),2)=0</formula>
    </cfRule>
    <cfRule type="expression" dxfId="128"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6398-13A3-46C3-BDBE-C35BD1157DC7}">
  <sheetPr codeName="Sheet77"/>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Scheme pays AA - x-614</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294</v>
      </c>
      <c r="C9" s="48"/>
      <c r="D9" s="48"/>
      <c r="E9" s="48"/>
      <c r="F9" s="48"/>
      <c r="G9" s="48"/>
      <c r="H9" s="48"/>
      <c r="I9" s="48"/>
      <c r="J9" s="48"/>
      <c r="K9" s="48"/>
    </row>
    <row r="10" spans="1:11" x14ac:dyDescent="0.25">
      <c r="A10" s="41" t="s">
        <v>6</v>
      </c>
      <c r="B10" s="48" t="s">
        <v>325</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326</v>
      </c>
      <c r="C12" s="48"/>
      <c r="D12" s="48"/>
      <c r="E12" s="48"/>
      <c r="F12" s="48"/>
      <c r="G12" s="48"/>
      <c r="H12" s="48"/>
      <c r="I12" s="48"/>
      <c r="J12" s="48"/>
      <c r="K12" s="48"/>
    </row>
    <row r="13" spans="1:11" x14ac:dyDescent="0.25">
      <c r="A13" s="41" t="s">
        <v>381</v>
      </c>
      <c r="B13" s="48">
        <v>1</v>
      </c>
      <c r="C13" s="48"/>
      <c r="D13" s="48"/>
      <c r="E13" s="48"/>
      <c r="F13" s="48"/>
      <c r="G13" s="48"/>
      <c r="H13" s="48"/>
      <c r="I13" s="48"/>
      <c r="J13" s="48"/>
      <c r="K13" s="48"/>
    </row>
    <row r="14" spans="1:11" x14ac:dyDescent="0.25">
      <c r="A14" s="41" t="s">
        <v>129</v>
      </c>
      <c r="B14" s="48">
        <v>614</v>
      </c>
      <c r="C14" s="48"/>
      <c r="D14" s="48"/>
      <c r="E14" s="48"/>
      <c r="F14" s="48"/>
      <c r="G14" s="48"/>
      <c r="H14" s="48"/>
      <c r="I14" s="48"/>
      <c r="J14" s="48"/>
      <c r="K14" s="48"/>
    </row>
    <row r="15" spans="1:11" x14ac:dyDescent="0.25">
      <c r="A15" s="41" t="s">
        <v>382</v>
      </c>
      <c r="B15" s="48" t="s">
        <v>327</v>
      </c>
      <c r="C15" s="48"/>
      <c r="D15" s="48"/>
      <c r="E15" s="48"/>
      <c r="F15" s="48"/>
      <c r="G15" s="48"/>
      <c r="H15" s="48"/>
      <c r="I15" s="48"/>
      <c r="J15" s="48"/>
      <c r="K15" s="48"/>
    </row>
    <row r="16" spans="1:11" x14ac:dyDescent="0.25">
      <c r="A16" s="41" t="s">
        <v>131</v>
      </c>
      <c r="B16" s="48" t="s">
        <v>318</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55</v>
      </c>
      <c r="C26" s="57">
        <v>56</v>
      </c>
      <c r="D26" s="57">
        <v>57</v>
      </c>
      <c r="E26" s="57">
        <v>58</v>
      </c>
      <c r="F26" s="57">
        <v>59</v>
      </c>
      <c r="G26" s="57">
        <v>60</v>
      </c>
      <c r="H26" s="57">
        <v>61</v>
      </c>
      <c r="I26" s="57">
        <v>62</v>
      </c>
      <c r="J26" s="57">
        <v>63</v>
      </c>
      <c r="K26" s="57">
        <v>64</v>
      </c>
    </row>
    <row r="27" spans="1:11" x14ac:dyDescent="0.25">
      <c r="A27" s="44">
        <v>0</v>
      </c>
      <c r="B27" s="46">
        <v>0.62</v>
      </c>
      <c r="C27" s="46">
        <v>0.64600000000000002</v>
      </c>
      <c r="D27" s="46">
        <v>0.67400000000000004</v>
      </c>
      <c r="E27" s="46">
        <v>0.70499999999999996</v>
      </c>
      <c r="F27" s="46">
        <v>0.73699999999999999</v>
      </c>
      <c r="G27" s="46">
        <v>0.77200000000000002</v>
      </c>
      <c r="H27" s="46">
        <v>0.81100000000000005</v>
      </c>
      <c r="I27" s="46">
        <v>0.85199999999999998</v>
      </c>
      <c r="J27" s="46">
        <v>0.89700000000000002</v>
      </c>
      <c r="K27" s="46">
        <v>0.94599999999999995</v>
      </c>
    </row>
    <row r="28" spans="1:11" x14ac:dyDescent="0.25">
      <c r="A28" s="44">
        <v>1</v>
      </c>
      <c r="B28" s="46">
        <v>0.622</v>
      </c>
      <c r="C28" s="46">
        <v>0.64800000000000002</v>
      </c>
      <c r="D28" s="46">
        <v>0.67700000000000005</v>
      </c>
      <c r="E28" s="46">
        <v>0.70699999999999996</v>
      </c>
      <c r="F28" s="46">
        <v>0.74</v>
      </c>
      <c r="G28" s="46">
        <v>0.77600000000000002</v>
      </c>
      <c r="H28" s="46">
        <v>0.81399999999999995</v>
      </c>
      <c r="I28" s="46">
        <v>0.85599999999999998</v>
      </c>
      <c r="J28" s="46">
        <v>0.90100000000000002</v>
      </c>
      <c r="K28" s="46">
        <v>0.95099999999999996</v>
      </c>
    </row>
    <row r="29" spans="1:11" x14ac:dyDescent="0.25">
      <c r="A29" s="44">
        <v>2</v>
      </c>
      <c r="B29" s="46">
        <v>0.624</v>
      </c>
      <c r="C29" s="46">
        <v>0.65100000000000002</v>
      </c>
      <c r="D29" s="46">
        <v>0.67900000000000005</v>
      </c>
      <c r="E29" s="46">
        <v>0.71</v>
      </c>
      <c r="F29" s="46">
        <v>0.74299999999999999</v>
      </c>
      <c r="G29" s="46">
        <v>0.77900000000000003</v>
      </c>
      <c r="H29" s="46">
        <v>0.81699999999999995</v>
      </c>
      <c r="I29" s="46">
        <v>0.85899999999999999</v>
      </c>
      <c r="J29" s="46">
        <v>0.90500000000000003</v>
      </c>
      <c r="K29" s="46">
        <v>0.95499999999999996</v>
      </c>
    </row>
    <row r="30" spans="1:11" x14ac:dyDescent="0.25">
      <c r="A30" s="44">
        <v>3</v>
      </c>
      <c r="B30" s="46">
        <v>0.626</v>
      </c>
      <c r="C30" s="46">
        <v>0.65300000000000002</v>
      </c>
      <c r="D30" s="46">
        <v>0.68200000000000005</v>
      </c>
      <c r="E30" s="46">
        <v>0.71299999999999997</v>
      </c>
      <c r="F30" s="46">
        <v>0.746</v>
      </c>
      <c r="G30" s="46">
        <v>0.78200000000000003</v>
      </c>
      <c r="H30" s="46">
        <v>0.82099999999999995</v>
      </c>
      <c r="I30" s="46">
        <v>0.86299999999999999</v>
      </c>
      <c r="J30" s="46">
        <v>0.90900000000000003</v>
      </c>
      <c r="K30" s="46">
        <v>0.96</v>
      </c>
    </row>
    <row r="31" spans="1:11" x14ac:dyDescent="0.25">
      <c r="A31" s="44">
        <v>4</v>
      </c>
      <c r="B31" s="46">
        <v>0.629</v>
      </c>
      <c r="C31" s="46">
        <v>0.65600000000000003</v>
      </c>
      <c r="D31" s="46">
        <v>0.68400000000000005</v>
      </c>
      <c r="E31" s="46">
        <v>0.71499999999999997</v>
      </c>
      <c r="F31" s="46">
        <v>0.749</v>
      </c>
      <c r="G31" s="46">
        <v>0.78500000000000003</v>
      </c>
      <c r="H31" s="46">
        <v>0.82399999999999995</v>
      </c>
      <c r="I31" s="46">
        <v>0.86699999999999999</v>
      </c>
      <c r="J31" s="46">
        <v>0.91300000000000003</v>
      </c>
      <c r="K31" s="46">
        <v>0.96399999999999997</v>
      </c>
    </row>
    <row r="32" spans="1:11" x14ac:dyDescent="0.25">
      <c r="A32" s="44">
        <v>5</v>
      </c>
      <c r="B32" s="46">
        <v>0.63100000000000001</v>
      </c>
      <c r="C32" s="46">
        <v>0.65800000000000003</v>
      </c>
      <c r="D32" s="46">
        <v>0.68700000000000006</v>
      </c>
      <c r="E32" s="46">
        <v>0.71799999999999997</v>
      </c>
      <c r="F32" s="46">
        <v>0.752</v>
      </c>
      <c r="G32" s="46">
        <v>0.78800000000000003</v>
      </c>
      <c r="H32" s="46">
        <v>0.82799999999999996</v>
      </c>
      <c r="I32" s="46">
        <v>0.871</v>
      </c>
      <c r="J32" s="46">
        <v>0.91700000000000004</v>
      </c>
      <c r="K32" s="46">
        <v>0.96899999999999997</v>
      </c>
    </row>
    <row r="33" spans="1:11" x14ac:dyDescent="0.25">
      <c r="A33" s="44">
        <v>6</v>
      </c>
      <c r="B33" s="46">
        <v>0.63300000000000001</v>
      </c>
      <c r="C33" s="46">
        <v>0.66</v>
      </c>
      <c r="D33" s="46">
        <v>0.68899999999999995</v>
      </c>
      <c r="E33" s="46">
        <v>0.72099999999999997</v>
      </c>
      <c r="F33" s="46">
        <v>0.755</v>
      </c>
      <c r="G33" s="46">
        <v>0.79100000000000004</v>
      </c>
      <c r="H33" s="46">
        <v>0.83099999999999996</v>
      </c>
      <c r="I33" s="46">
        <v>0.874</v>
      </c>
      <c r="J33" s="46">
        <v>0.92200000000000004</v>
      </c>
      <c r="K33" s="46">
        <v>0.97299999999999998</v>
      </c>
    </row>
    <row r="34" spans="1:11" x14ac:dyDescent="0.25">
      <c r="A34" s="44">
        <v>7</v>
      </c>
      <c r="B34" s="46">
        <v>0.63500000000000001</v>
      </c>
      <c r="C34" s="46">
        <v>0.66300000000000003</v>
      </c>
      <c r="D34" s="46">
        <v>0.69199999999999995</v>
      </c>
      <c r="E34" s="46">
        <v>0.72399999999999998</v>
      </c>
      <c r="F34" s="46">
        <v>0.75800000000000001</v>
      </c>
      <c r="G34" s="46">
        <v>0.79500000000000004</v>
      </c>
      <c r="H34" s="46">
        <v>0.83499999999999996</v>
      </c>
      <c r="I34" s="46">
        <v>0.878</v>
      </c>
      <c r="J34" s="46">
        <v>0.92600000000000005</v>
      </c>
      <c r="K34" s="46">
        <v>0.97799999999999998</v>
      </c>
    </row>
    <row r="35" spans="1:11" x14ac:dyDescent="0.25">
      <c r="A35" s="44">
        <v>8</v>
      </c>
      <c r="B35" s="46">
        <v>0.63700000000000001</v>
      </c>
      <c r="C35" s="46">
        <v>0.66500000000000004</v>
      </c>
      <c r="D35" s="46">
        <v>0.69399999999999995</v>
      </c>
      <c r="E35" s="46">
        <v>0.72599999999999998</v>
      </c>
      <c r="F35" s="46">
        <v>0.76100000000000001</v>
      </c>
      <c r="G35" s="46">
        <v>0.79800000000000004</v>
      </c>
      <c r="H35" s="46">
        <v>0.83799999999999997</v>
      </c>
      <c r="I35" s="46">
        <v>0.88200000000000001</v>
      </c>
      <c r="J35" s="46">
        <v>0.93</v>
      </c>
      <c r="K35" s="46">
        <v>0.98199999999999998</v>
      </c>
    </row>
    <row r="36" spans="1:11" x14ac:dyDescent="0.25">
      <c r="A36" s="44">
        <v>9</v>
      </c>
      <c r="B36" s="46">
        <v>0.64</v>
      </c>
      <c r="C36" s="46">
        <v>0.66700000000000004</v>
      </c>
      <c r="D36" s="46">
        <v>0.69699999999999995</v>
      </c>
      <c r="E36" s="46">
        <v>0.72899999999999998</v>
      </c>
      <c r="F36" s="46">
        <v>0.76400000000000001</v>
      </c>
      <c r="G36" s="46">
        <v>0.80100000000000005</v>
      </c>
      <c r="H36" s="46">
        <v>0.84199999999999997</v>
      </c>
      <c r="I36" s="46">
        <v>0.88600000000000001</v>
      </c>
      <c r="J36" s="46">
        <v>0.93400000000000005</v>
      </c>
      <c r="K36" s="46">
        <v>0.98699999999999999</v>
      </c>
    </row>
    <row r="37" spans="1:11" x14ac:dyDescent="0.25">
      <c r="A37" s="44">
        <v>10</v>
      </c>
      <c r="B37" s="46">
        <v>0.64200000000000002</v>
      </c>
      <c r="C37" s="46">
        <v>0.67</v>
      </c>
      <c r="D37" s="46">
        <v>0.7</v>
      </c>
      <c r="E37" s="46">
        <v>0.73199999999999998</v>
      </c>
      <c r="F37" s="46">
        <v>0.76700000000000002</v>
      </c>
      <c r="G37" s="46">
        <v>0.80400000000000005</v>
      </c>
      <c r="H37" s="46">
        <v>0.84499999999999997</v>
      </c>
      <c r="I37" s="46">
        <v>0.88900000000000001</v>
      </c>
      <c r="J37" s="46">
        <v>0.93799999999999994</v>
      </c>
      <c r="K37" s="46">
        <v>0.99099999999999999</v>
      </c>
    </row>
    <row r="38" spans="1:11" x14ac:dyDescent="0.25">
      <c r="A38" s="44">
        <v>11</v>
      </c>
      <c r="B38" s="46">
        <v>0.64400000000000002</v>
      </c>
      <c r="C38" s="46">
        <v>0.67200000000000004</v>
      </c>
      <c r="D38" s="46">
        <v>0.70199999999999996</v>
      </c>
      <c r="E38" s="46">
        <v>0.73399999999999999</v>
      </c>
      <c r="F38" s="46">
        <v>0.76900000000000002</v>
      </c>
      <c r="G38" s="46">
        <v>0.80700000000000005</v>
      </c>
      <c r="H38" s="46">
        <v>0.84799999999999998</v>
      </c>
      <c r="I38" s="46">
        <v>0.89300000000000002</v>
      </c>
      <c r="J38" s="46">
        <v>0.94199999999999995</v>
      </c>
      <c r="K38" s="46">
        <v>0.996</v>
      </c>
    </row>
  </sheetData>
  <sheetProtection algorithmName="SHA-512" hashValue="lkJ+f3p8hR0IIIxsr4Z/fPwmnh5ybCioN/27yHePGns0wwYlxvvUHUlj16Xrim97KxEX0kPM8Vfedh7VGCxkHg==" saltValue="R9/vVH6r4jxyJ8vsSdv5GA==" spinCount="100000" sheet="1" objects="1" scenarios="1"/>
  <conditionalFormatting sqref="A6:A21">
    <cfRule type="expression" dxfId="127" priority="1" stopIfTrue="1">
      <formula>MOD(ROW(),2)=0</formula>
    </cfRule>
    <cfRule type="expression" dxfId="126" priority="2" stopIfTrue="1">
      <formula>MOD(ROW(),2)&lt;&gt;0</formula>
    </cfRule>
  </conditionalFormatting>
  <conditionalFormatting sqref="A26:A38">
    <cfRule type="expression" dxfId="125" priority="5" stopIfTrue="1">
      <formula>MOD(ROW(),2)=0</formula>
    </cfRule>
    <cfRule type="expression" dxfId="124" priority="6" stopIfTrue="1">
      <formula>MOD(ROW(),2)&lt;&gt;0</formula>
    </cfRule>
  </conditionalFormatting>
  <conditionalFormatting sqref="B6:K21">
    <cfRule type="expression" dxfId="123" priority="3" stopIfTrue="1">
      <formula>MOD(ROW(),2)=0</formula>
    </cfRule>
    <cfRule type="expression" dxfId="122" priority="4" stopIfTrue="1">
      <formula>MOD(ROW(),2)&lt;&gt;0</formula>
    </cfRule>
  </conditionalFormatting>
  <conditionalFormatting sqref="B26:K38">
    <cfRule type="expression" dxfId="121" priority="7" stopIfTrue="1">
      <formula>MOD(ROW(),2)=0</formula>
    </cfRule>
    <cfRule type="expression" dxfId="120" priority="8"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F172-1882-43C1-8ECE-679E36B75AB4}">
  <sheetPr codeName="Sheet78"/>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Scheme pays AA - x-615</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294</v>
      </c>
      <c r="C9" s="48"/>
      <c r="D9" s="48"/>
      <c r="E9" s="48"/>
      <c r="F9" s="48"/>
      <c r="G9" s="48"/>
      <c r="H9" s="48"/>
      <c r="I9" s="48"/>
      <c r="J9" s="48"/>
      <c r="K9" s="48"/>
    </row>
    <row r="10" spans="1:11" x14ac:dyDescent="0.25">
      <c r="A10" s="41" t="s">
        <v>6</v>
      </c>
      <c r="B10" s="48" t="s">
        <v>328</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326</v>
      </c>
      <c r="C12" s="48"/>
      <c r="D12" s="48"/>
      <c r="E12" s="48"/>
      <c r="F12" s="48"/>
      <c r="G12" s="48"/>
      <c r="H12" s="48"/>
      <c r="I12" s="48"/>
      <c r="J12" s="48"/>
      <c r="K12" s="48"/>
    </row>
    <row r="13" spans="1:11" x14ac:dyDescent="0.25">
      <c r="A13" s="41" t="s">
        <v>381</v>
      </c>
      <c r="B13" s="48">
        <v>1</v>
      </c>
      <c r="C13" s="48"/>
      <c r="D13" s="48"/>
      <c r="E13" s="48"/>
      <c r="F13" s="48"/>
      <c r="G13" s="48"/>
      <c r="H13" s="48"/>
      <c r="I13" s="48"/>
      <c r="J13" s="48"/>
      <c r="K13" s="48"/>
    </row>
    <row r="14" spans="1:11" x14ac:dyDescent="0.25">
      <c r="A14" s="41" t="s">
        <v>129</v>
      </c>
      <c r="B14" s="48">
        <v>615</v>
      </c>
      <c r="C14" s="48"/>
      <c r="D14" s="48"/>
      <c r="E14" s="48"/>
      <c r="F14" s="48"/>
      <c r="G14" s="48"/>
      <c r="H14" s="48"/>
      <c r="I14" s="48"/>
      <c r="J14" s="48"/>
      <c r="K14" s="48"/>
    </row>
    <row r="15" spans="1:11" x14ac:dyDescent="0.25">
      <c r="A15" s="41" t="s">
        <v>382</v>
      </c>
      <c r="B15" s="48" t="s">
        <v>329</v>
      </c>
      <c r="C15" s="48"/>
      <c r="D15" s="48"/>
      <c r="E15" s="48"/>
      <c r="F15" s="48"/>
      <c r="G15" s="48"/>
      <c r="H15" s="48"/>
      <c r="I15" s="48"/>
      <c r="J15" s="48"/>
      <c r="K15" s="48"/>
    </row>
    <row r="16" spans="1:11" x14ac:dyDescent="0.25">
      <c r="A16" s="41" t="s">
        <v>131</v>
      </c>
      <c r="B16" s="48" t="s">
        <v>321</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65</v>
      </c>
      <c r="C26" s="57">
        <v>66</v>
      </c>
      <c r="D26" s="57">
        <v>67</v>
      </c>
      <c r="E26" s="57">
        <v>68</v>
      </c>
      <c r="F26" s="57">
        <v>69</v>
      </c>
      <c r="G26" s="57">
        <v>70</v>
      </c>
      <c r="H26" s="57">
        <v>71</v>
      </c>
      <c r="I26" s="57">
        <v>72</v>
      </c>
      <c r="J26" s="57">
        <v>73</v>
      </c>
      <c r="K26" s="57">
        <v>74</v>
      </c>
    </row>
    <row r="27" spans="1:11" x14ac:dyDescent="0.25">
      <c r="A27" s="44">
        <v>0</v>
      </c>
      <c r="B27" s="46">
        <v>1</v>
      </c>
      <c r="C27" s="46">
        <v>1.0589999999999999</v>
      </c>
      <c r="D27" s="46">
        <v>1.125</v>
      </c>
      <c r="E27" s="46">
        <v>1.1970000000000001</v>
      </c>
      <c r="F27" s="46">
        <v>1.276</v>
      </c>
      <c r="G27" s="46">
        <v>1.363</v>
      </c>
      <c r="H27" s="46">
        <v>1.46</v>
      </c>
      <c r="I27" s="46">
        <v>1.5669999999999999</v>
      </c>
      <c r="J27" s="46">
        <v>1.6859999999999999</v>
      </c>
      <c r="K27" s="46">
        <v>1.819</v>
      </c>
    </row>
    <row r="28" spans="1:11" x14ac:dyDescent="0.25">
      <c r="A28" s="44">
        <v>1</v>
      </c>
      <c r="B28" s="46">
        <v>1.0049999999999999</v>
      </c>
      <c r="C28" s="46">
        <v>1.0649999999999999</v>
      </c>
      <c r="D28" s="46">
        <v>1.131</v>
      </c>
      <c r="E28" s="46">
        <v>1.2030000000000001</v>
      </c>
      <c r="F28" s="46">
        <v>1.2829999999999999</v>
      </c>
      <c r="G28" s="46">
        <v>1.371</v>
      </c>
      <c r="H28" s="46">
        <v>1.4690000000000001</v>
      </c>
      <c r="I28" s="46">
        <v>1.577</v>
      </c>
      <c r="J28" s="46">
        <v>1.6970000000000001</v>
      </c>
      <c r="K28" s="46">
        <v>1.831</v>
      </c>
    </row>
    <row r="29" spans="1:11" x14ac:dyDescent="0.25">
      <c r="A29" s="44">
        <v>2</v>
      </c>
      <c r="B29" s="46">
        <v>1.01</v>
      </c>
      <c r="C29" s="46">
        <v>1.07</v>
      </c>
      <c r="D29" s="46">
        <v>1.137</v>
      </c>
      <c r="E29" s="46">
        <v>1.21</v>
      </c>
      <c r="F29" s="46">
        <v>1.29</v>
      </c>
      <c r="G29" s="46">
        <v>1.379</v>
      </c>
      <c r="H29" s="46">
        <v>1.478</v>
      </c>
      <c r="I29" s="46">
        <v>1.587</v>
      </c>
      <c r="J29" s="46">
        <v>1.708</v>
      </c>
      <c r="K29" s="46">
        <v>1.8440000000000001</v>
      </c>
    </row>
    <row r="30" spans="1:11" x14ac:dyDescent="0.25">
      <c r="A30" s="44">
        <v>3</v>
      </c>
      <c r="B30" s="46">
        <v>1.0149999999999999</v>
      </c>
      <c r="C30" s="46">
        <v>1.0760000000000001</v>
      </c>
      <c r="D30" s="46">
        <v>1.143</v>
      </c>
      <c r="E30" s="46">
        <v>1.2170000000000001</v>
      </c>
      <c r="F30" s="46">
        <v>1.298</v>
      </c>
      <c r="G30" s="46">
        <v>1.387</v>
      </c>
      <c r="H30" s="46">
        <v>1.4870000000000001</v>
      </c>
      <c r="I30" s="46">
        <v>1.597</v>
      </c>
      <c r="J30" s="46">
        <v>1.7190000000000001</v>
      </c>
      <c r="K30" s="46">
        <v>1.8560000000000001</v>
      </c>
    </row>
    <row r="31" spans="1:11" x14ac:dyDescent="0.25">
      <c r="A31" s="44">
        <v>4</v>
      </c>
      <c r="B31" s="46">
        <v>1.02</v>
      </c>
      <c r="C31" s="46">
        <v>1.081</v>
      </c>
      <c r="D31" s="46">
        <v>1.149</v>
      </c>
      <c r="E31" s="46">
        <v>1.2230000000000001</v>
      </c>
      <c r="F31" s="46">
        <v>1.3049999999999999</v>
      </c>
      <c r="G31" s="46">
        <v>1.3959999999999999</v>
      </c>
      <c r="H31" s="46">
        <v>1.496</v>
      </c>
      <c r="I31" s="46">
        <v>1.607</v>
      </c>
      <c r="J31" s="46">
        <v>1.73</v>
      </c>
      <c r="K31" s="46">
        <v>1.869</v>
      </c>
    </row>
    <row r="32" spans="1:11" x14ac:dyDescent="0.25">
      <c r="A32" s="44">
        <v>5</v>
      </c>
      <c r="B32" s="46">
        <v>1.0249999999999999</v>
      </c>
      <c r="C32" s="46">
        <v>1.087</v>
      </c>
      <c r="D32" s="46">
        <v>1.155</v>
      </c>
      <c r="E32" s="46">
        <v>1.23</v>
      </c>
      <c r="F32" s="46">
        <v>1.3120000000000001</v>
      </c>
      <c r="G32" s="46">
        <v>1.4039999999999999</v>
      </c>
      <c r="H32" s="46">
        <v>1.5049999999999999</v>
      </c>
      <c r="I32" s="46">
        <v>1.617</v>
      </c>
      <c r="J32" s="46">
        <v>1.742</v>
      </c>
      <c r="K32" s="46">
        <v>1.881</v>
      </c>
    </row>
    <row r="33" spans="1:11" x14ac:dyDescent="0.25">
      <c r="A33" s="44">
        <v>6</v>
      </c>
      <c r="B33" s="46">
        <v>1.03</v>
      </c>
      <c r="C33" s="46">
        <v>1.0920000000000001</v>
      </c>
      <c r="D33" s="46">
        <v>1.161</v>
      </c>
      <c r="E33" s="46">
        <v>1.236</v>
      </c>
      <c r="F33" s="46">
        <v>1.32</v>
      </c>
      <c r="G33" s="46">
        <v>1.4119999999999999</v>
      </c>
      <c r="H33" s="46">
        <v>1.5129999999999999</v>
      </c>
      <c r="I33" s="46">
        <v>1.627</v>
      </c>
      <c r="J33" s="46">
        <v>1.7529999999999999</v>
      </c>
      <c r="K33" s="46">
        <v>1.893</v>
      </c>
    </row>
    <row r="34" spans="1:11" x14ac:dyDescent="0.25">
      <c r="A34" s="44">
        <v>7</v>
      </c>
      <c r="B34" s="46">
        <v>1.0349999999999999</v>
      </c>
      <c r="C34" s="46">
        <v>1.0980000000000001</v>
      </c>
      <c r="D34" s="46">
        <v>1.167</v>
      </c>
      <c r="E34" s="46">
        <v>1.2430000000000001</v>
      </c>
      <c r="F34" s="46">
        <v>1.327</v>
      </c>
      <c r="G34" s="46">
        <v>1.42</v>
      </c>
      <c r="H34" s="46">
        <v>1.522</v>
      </c>
      <c r="I34" s="46">
        <v>1.637</v>
      </c>
      <c r="J34" s="46">
        <v>1.764</v>
      </c>
      <c r="K34" s="46">
        <v>1.9059999999999999</v>
      </c>
    </row>
    <row r="35" spans="1:11" x14ac:dyDescent="0.25">
      <c r="A35" s="44">
        <v>8</v>
      </c>
      <c r="B35" s="46">
        <v>1.04</v>
      </c>
      <c r="C35" s="46">
        <v>1.103</v>
      </c>
      <c r="D35" s="46">
        <v>1.173</v>
      </c>
      <c r="E35" s="46">
        <v>1.25</v>
      </c>
      <c r="F35" s="46">
        <v>1.3340000000000001</v>
      </c>
      <c r="G35" s="46">
        <v>1.4279999999999999</v>
      </c>
      <c r="H35" s="46">
        <v>1.5309999999999999</v>
      </c>
      <c r="I35" s="46">
        <v>1.6459999999999999</v>
      </c>
      <c r="J35" s="46">
        <v>1.7749999999999999</v>
      </c>
      <c r="K35" s="46">
        <v>1.9179999999999999</v>
      </c>
    </row>
    <row r="36" spans="1:11" x14ac:dyDescent="0.25">
      <c r="A36" s="44">
        <v>9</v>
      </c>
      <c r="B36" s="46">
        <v>1.0449999999999999</v>
      </c>
      <c r="C36" s="46">
        <v>1.1080000000000001</v>
      </c>
      <c r="D36" s="46">
        <v>1.179</v>
      </c>
      <c r="E36" s="46">
        <v>1.256</v>
      </c>
      <c r="F36" s="46">
        <v>1.341</v>
      </c>
      <c r="G36" s="46">
        <v>1.4359999999999999</v>
      </c>
      <c r="H36" s="46">
        <v>1.54</v>
      </c>
      <c r="I36" s="46">
        <v>1.6559999999999999</v>
      </c>
      <c r="J36" s="46">
        <v>1.786</v>
      </c>
      <c r="K36" s="46">
        <v>1.931</v>
      </c>
    </row>
    <row r="37" spans="1:11" x14ac:dyDescent="0.25">
      <c r="A37" s="44">
        <v>10</v>
      </c>
      <c r="B37" s="46">
        <v>1.05</v>
      </c>
      <c r="C37" s="46">
        <v>1.1140000000000001</v>
      </c>
      <c r="D37" s="46">
        <v>1.1850000000000001</v>
      </c>
      <c r="E37" s="46">
        <v>1.2629999999999999</v>
      </c>
      <c r="F37" s="46">
        <v>1.349</v>
      </c>
      <c r="G37" s="46">
        <v>1.444</v>
      </c>
      <c r="H37" s="46">
        <v>1.5489999999999999</v>
      </c>
      <c r="I37" s="46">
        <v>1.6659999999999999</v>
      </c>
      <c r="J37" s="46">
        <v>1.7969999999999999</v>
      </c>
      <c r="K37" s="46">
        <v>1.9430000000000001</v>
      </c>
    </row>
    <row r="38" spans="1:11" x14ac:dyDescent="0.25">
      <c r="A38" s="44">
        <v>11</v>
      </c>
      <c r="B38" s="46">
        <v>1.0549999999999999</v>
      </c>
      <c r="C38" s="46">
        <v>1.119</v>
      </c>
      <c r="D38" s="46">
        <v>1.1910000000000001</v>
      </c>
      <c r="E38" s="46">
        <v>1.2689999999999999</v>
      </c>
      <c r="F38" s="46">
        <v>1.3560000000000001</v>
      </c>
      <c r="G38" s="46">
        <v>1.452</v>
      </c>
      <c r="H38" s="46">
        <v>1.5580000000000001</v>
      </c>
      <c r="I38" s="46">
        <v>1.6759999999999999</v>
      </c>
      <c r="J38" s="46">
        <v>1.8080000000000001</v>
      </c>
      <c r="K38" s="46">
        <v>1.9550000000000001</v>
      </c>
    </row>
  </sheetData>
  <sheetProtection algorithmName="SHA-512" hashValue="3lRl5lrO6SUo17uoXz/IR0Qm1DvSk+U3pf5G17OxtiCnYdqe5E95dD7fqCRvk4MZKRzWhVBSU6aCqgI3ZYAxAw==" saltValue="2s/G7DVimLY8KfdbM4gr1w==" spinCount="100000" sheet="1" objects="1" scenarios="1"/>
  <conditionalFormatting sqref="A6:A21">
    <cfRule type="expression" dxfId="119" priority="1" stopIfTrue="1">
      <formula>MOD(ROW(),2)=0</formula>
    </cfRule>
    <cfRule type="expression" dxfId="118" priority="2" stopIfTrue="1">
      <formula>MOD(ROW(),2)&lt;&gt;0</formula>
    </cfRule>
  </conditionalFormatting>
  <conditionalFormatting sqref="A26:A38">
    <cfRule type="expression" dxfId="117" priority="5" stopIfTrue="1">
      <formula>MOD(ROW(),2)=0</formula>
    </cfRule>
    <cfRule type="expression" dxfId="116" priority="6" stopIfTrue="1">
      <formula>MOD(ROW(),2)&lt;&gt;0</formula>
    </cfRule>
  </conditionalFormatting>
  <conditionalFormatting sqref="B6:K21">
    <cfRule type="expression" dxfId="115" priority="3" stopIfTrue="1">
      <formula>MOD(ROW(),2)=0</formula>
    </cfRule>
    <cfRule type="expression" dxfId="114" priority="4" stopIfTrue="1">
      <formula>MOD(ROW(),2)&lt;&gt;0</formula>
    </cfRule>
  </conditionalFormatting>
  <conditionalFormatting sqref="B26:K38">
    <cfRule type="expression" dxfId="113" priority="7" stopIfTrue="1">
      <formula>MOD(ROW(),2)=0</formula>
    </cfRule>
    <cfRule type="expression" dxfId="112" priority="8" stopIfTrue="1">
      <formula>MOD(ROW(),2)&lt;&gt;0</formula>
    </cfRule>
  </conditionalFormatting>
  <pageMargins left="0.7" right="0.7" top="0.75" bottom="0.75" header="0.3" footer="0.3"/>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74CA2-BC35-4FF2-B36D-1B759FD97D28}">
  <sheetPr codeName="Sheet79"/>
  <dimension ref="A1:F38"/>
  <sheetViews>
    <sheetView showGridLines="0" workbookViewId="0">
      <selection activeCell="A6" sqref="A6"/>
    </sheetView>
  </sheetViews>
  <sheetFormatPr defaultRowHeight="12.5" x14ac:dyDescent="0.25"/>
  <cols>
    <col min="1" max="1" width="31.54296875" customWidth="1"/>
    <col min="2" max="6" width="22.54296875" customWidth="1"/>
  </cols>
  <sheetData>
    <row r="1" spans="1:6" s="1" customFormat="1" ht="20" x14ac:dyDescent="0.4">
      <c r="A1" s="2" t="s">
        <v>0</v>
      </c>
    </row>
    <row r="2" spans="1:6" s="1" customFormat="1" ht="15.5" x14ac:dyDescent="0.35">
      <c r="A2" s="30" t="s">
        <v>1</v>
      </c>
      <c r="B2" s="3" t="str">
        <f>wb_title</f>
        <v>Fire_E - Consolidated Factor Spreadsheet</v>
      </c>
    </row>
    <row r="3" spans="1:6" s="1" customFormat="1" ht="15.5" x14ac:dyDescent="0.35">
      <c r="A3" s="30" t="s">
        <v>2</v>
      </c>
      <c r="B3" s="3" t="str">
        <f>TABLE_FACTOR_TYPE_1 &amp; " - x-" &amp; TABLE_SERIES_NUMBER_1</f>
        <v>Scheme pays AA - x-616</v>
      </c>
    </row>
    <row r="6" spans="1:6" x14ac:dyDescent="0.25">
      <c r="A6" s="41" t="s">
        <v>378</v>
      </c>
      <c r="B6" s="48" t="s">
        <v>379</v>
      </c>
      <c r="C6" s="48"/>
      <c r="D6" s="48"/>
      <c r="E6" s="48"/>
      <c r="F6" s="48"/>
    </row>
    <row r="7" spans="1:6" x14ac:dyDescent="0.25">
      <c r="A7" s="41" t="s">
        <v>380</v>
      </c>
      <c r="B7" s="48" t="s">
        <v>31</v>
      </c>
      <c r="C7" s="48"/>
      <c r="D7" s="48"/>
      <c r="E7" s="48"/>
      <c r="F7" s="48"/>
    </row>
    <row r="8" spans="1:6" x14ac:dyDescent="0.25">
      <c r="A8" s="41" t="s">
        <v>124</v>
      </c>
      <c r="B8" s="48">
        <v>2006</v>
      </c>
      <c r="C8" s="48"/>
      <c r="D8" s="48"/>
      <c r="E8" s="48"/>
      <c r="F8" s="48"/>
    </row>
    <row r="9" spans="1:6" x14ac:dyDescent="0.25">
      <c r="A9" s="41" t="s">
        <v>125</v>
      </c>
      <c r="B9" s="48" t="s">
        <v>294</v>
      </c>
      <c r="C9" s="48"/>
      <c r="D9" s="48"/>
      <c r="E9" s="48"/>
      <c r="F9" s="48"/>
    </row>
    <row r="10" spans="1:6" ht="25" x14ac:dyDescent="0.25">
      <c r="A10" s="41" t="s">
        <v>6</v>
      </c>
      <c r="B10" s="48" t="s">
        <v>330</v>
      </c>
      <c r="C10" s="48"/>
      <c r="D10" s="48"/>
      <c r="E10" s="48"/>
      <c r="F10" s="48"/>
    </row>
    <row r="11" spans="1:6" x14ac:dyDescent="0.25">
      <c r="A11" s="41" t="s">
        <v>126</v>
      </c>
      <c r="B11" s="48" t="s">
        <v>213</v>
      </c>
      <c r="C11" s="48"/>
      <c r="D11" s="48"/>
      <c r="E11" s="48"/>
      <c r="F11" s="48"/>
    </row>
    <row r="12" spans="1:6" x14ac:dyDescent="0.25">
      <c r="A12" s="41" t="s">
        <v>127</v>
      </c>
      <c r="B12" s="48" t="s">
        <v>326</v>
      </c>
      <c r="C12" s="48"/>
      <c r="D12" s="48"/>
      <c r="E12" s="48"/>
      <c r="F12" s="48"/>
    </row>
    <row r="13" spans="1:6" x14ac:dyDescent="0.25">
      <c r="A13" s="41" t="s">
        <v>381</v>
      </c>
      <c r="B13" s="48">
        <v>1</v>
      </c>
      <c r="C13" s="48"/>
      <c r="D13" s="48"/>
      <c r="E13" s="48"/>
      <c r="F13" s="48"/>
    </row>
    <row r="14" spans="1:6" x14ac:dyDescent="0.25">
      <c r="A14" s="41" t="s">
        <v>129</v>
      </c>
      <c r="B14" s="48">
        <v>616</v>
      </c>
      <c r="C14" s="48"/>
      <c r="D14" s="48"/>
      <c r="E14" s="48"/>
      <c r="F14" s="48"/>
    </row>
    <row r="15" spans="1:6" x14ac:dyDescent="0.25">
      <c r="A15" s="41" t="s">
        <v>382</v>
      </c>
      <c r="B15" s="48" t="s">
        <v>331</v>
      </c>
      <c r="C15" s="48"/>
      <c r="D15" s="48"/>
      <c r="E15" s="48"/>
      <c r="F15" s="48"/>
    </row>
    <row r="16" spans="1:6" x14ac:dyDescent="0.25">
      <c r="A16" s="41" t="s">
        <v>131</v>
      </c>
      <c r="B16" s="48" t="s">
        <v>332</v>
      </c>
      <c r="C16" s="48"/>
      <c r="D16" s="48"/>
      <c r="E16" s="48"/>
      <c r="F16" s="48"/>
    </row>
    <row r="17" spans="1:6" x14ac:dyDescent="0.25">
      <c r="A17" s="42" t="s">
        <v>383</v>
      </c>
      <c r="B17" s="48"/>
      <c r="C17" s="48"/>
      <c r="D17" s="48"/>
      <c r="E17" s="48"/>
      <c r="F17" s="48"/>
    </row>
    <row r="18" spans="1:6" x14ac:dyDescent="0.25">
      <c r="A18" s="41" t="s">
        <v>133</v>
      </c>
      <c r="B18" s="49">
        <v>45135</v>
      </c>
      <c r="C18" s="49"/>
      <c r="D18" s="49"/>
      <c r="E18" s="49"/>
      <c r="F18" s="49"/>
    </row>
    <row r="19" spans="1:6" x14ac:dyDescent="0.25">
      <c r="A19" s="41" t="s">
        <v>134</v>
      </c>
      <c r="B19" s="49">
        <v>45135</v>
      </c>
      <c r="C19" s="49"/>
      <c r="D19" s="49"/>
      <c r="E19" s="49"/>
      <c r="F19" s="49"/>
    </row>
    <row r="20" spans="1:6" x14ac:dyDescent="0.25">
      <c r="A20" s="41" t="s">
        <v>135</v>
      </c>
      <c r="B20" s="48" t="s">
        <v>144</v>
      </c>
      <c r="C20" s="48"/>
      <c r="D20" s="48"/>
      <c r="E20" s="48"/>
      <c r="F20" s="48"/>
    </row>
    <row r="21" spans="1:6" x14ac:dyDescent="0.25">
      <c r="A21" s="41" t="s">
        <v>384</v>
      </c>
      <c r="B21" s="48" t="s">
        <v>64</v>
      </c>
      <c r="C21" s="48"/>
      <c r="D21" s="48"/>
      <c r="E21" s="48"/>
      <c r="F21" s="48"/>
    </row>
    <row r="23" spans="1:6" x14ac:dyDescent="0.25">
      <c r="A23" s="23" t="str">
        <f>HYPERLINK("#'Factor List'!A1", "Back to Factor List")</f>
        <v>Back to Factor List</v>
      </c>
      <c r="B23" s="23" t="str">
        <f>HYPERLINK("#'Assumptions'!A1", "Assumptions")</f>
        <v>Assumptions</v>
      </c>
    </row>
    <row r="26" spans="1:6" s="58" customFormat="1" ht="13" x14ac:dyDescent="0.25">
      <c r="A26" s="57" t="s">
        <v>409</v>
      </c>
      <c r="B26" s="57">
        <v>55</v>
      </c>
      <c r="C26" s="57">
        <v>56</v>
      </c>
      <c r="D26" s="57">
        <v>57</v>
      </c>
      <c r="E26" s="57">
        <v>58</v>
      </c>
      <c r="F26" s="57">
        <v>59</v>
      </c>
    </row>
    <row r="27" spans="1:6" x14ac:dyDescent="0.25">
      <c r="A27" s="44">
        <v>0</v>
      </c>
      <c r="B27" s="46">
        <v>0.8</v>
      </c>
      <c r="C27" s="46">
        <v>0.83399999999999996</v>
      </c>
      <c r="D27" s="46">
        <v>0.871</v>
      </c>
      <c r="E27" s="46">
        <v>0.91100000000000003</v>
      </c>
      <c r="F27" s="46">
        <v>0.95399999999999996</v>
      </c>
    </row>
    <row r="28" spans="1:6" x14ac:dyDescent="0.25">
      <c r="A28" s="44">
        <v>1</v>
      </c>
      <c r="B28" s="46">
        <v>0.80200000000000005</v>
      </c>
      <c r="C28" s="46">
        <v>0.83699999999999997</v>
      </c>
      <c r="D28" s="46">
        <v>0.874</v>
      </c>
      <c r="E28" s="46">
        <v>0.91400000000000003</v>
      </c>
      <c r="F28" s="46">
        <v>0.95799999999999996</v>
      </c>
    </row>
    <row r="29" spans="1:6" x14ac:dyDescent="0.25">
      <c r="A29" s="44">
        <v>2</v>
      </c>
      <c r="B29" s="46">
        <v>0.80500000000000005</v>
      </c>
      <c r="C29" s="46">
        <v>0.84</v>
      </c>
      <c r="D29" s="46">
        <v>0.878</v>
      </c>
      <c r="E29" s="46">
        <v>0.91800000000000004</v>
      </c>
      <c r="F29" s="46">
        <v>0.96099999999999997</v>
      </c>
    </row>
    <row r="30" spans="1:6" x14ac:dyDescent="0.25">
      <c r="A30" s="44">
        <v>3</v>
      </c>
      <c r="B30" s="46">
        <v>0.80800000000000005</v>
      </c>
      <c r="C30" s="46">
        <v>0.84299999999999997</v>
      </c>
      <c r="D30" s="46">
        <v>0.88100000000000001</v>
      </c>
      <c r="E30" s="46">
        <v>0.92200000000000004</v>
      </c>
      <c r="F30" s="46">
        <v>0.96499999999999997</v>
      </c>
    </row>
    <row r="31" spans="1:6" x14ac:dyDescent="0.25">
      <c r="A31" s="44">
        <v>4</v>
      </c>
      <c r="B31" s="46">
        <v>0.81100000000000005</v>
      </c>
      <c r="C31" s="46">
        <v>0.84599999999999997</v>
      </c>
      <c r="D31" s="46">
        <v>0.88400000000000001</v>
      </c>
      <c r="E31" s="46">
        <v>0.92500000000000004</v>
      </c>
      <c r="F31" s="46">
        <v>0.96899999999999997</v>
      </c>
    </row>
    <row r="32" spans="1:6" x14ac:dyDescent="0.25">
      <c r="A32" s="44">
        <v>5</v>
      </c>
      <c r="B32" s="46">
        <v>0.81399999999999995</v>
      </c>
      <c r="C32" s="46">
        <v>0.84899999999999998</v>
      </c>
      <c r="D32" s="46">
        <v>0.88800000000000001</v>
      </c>
      <c r="E32" s="46">
        <v>0.92900000000000005</v>
      </c>
      <c r="F32" s="46">
        <v>0.97299999999999998</v>
      </c>
    </row>
    <row r="33" spans="1:6" x14ac:dyDescent="0.25">
      <c r="A33" s="44">
        <v>6</v>
      </c>
      <c r="B33" s="46">
        <v>0.81699999999999995</v>
      </c>
      <c r="C33" s="46">
        <v>0.85299999999999998</v>
      </c>
      <c r="D33" s="46">
        <v>0.89100000000000001</v>
      </c>
      <c r="E33" s="46">
        <v>0.93200000000000005</v>
      </c>
      <c r="F33" s="46">
        <v>0.97699999999999998</v>
      </c>
    </row>
    <row r="34" spans="1:6" x14ac:dyDescent="0.25">
      <c r="A34" s="44">
        <v>7</v>
      </c>
      <c r="B34" s="46">
        <v>0.82</v>
      </c>
      <c r="C34" s="46">
        <v>0.85599999999999998</v>
      </c>
      <c r="D34" s="46">
        <v>0.89400000000000002</v>
      </c>
      <c r="E34" s="46">
        <v>0.93600000000000005</v>
      </c>
      <c r="F34" s="46">
        <v>0.98099999999999998</v>
      </c>
    </row>
    <row r="35" spans="1:6" x14ac:dyDescent="0.25">
      <c r="A35" s="44">
        <v>8</v>
      </c>
      <c r="B35" s="46">
        <v>0.82299999999999995</v>
      </c>
      <c r="C35" s="46">
        <v>0.85899999999999999</v>
      </c>
      <c r="D35" s="46">
        <v>0.89800000000000002</v>
      </c>
      <c r="E35" s="46">
        <v>0.93899999999999995</v>
      </c>
      <c r="F35" s="46">
        <v>0.98499999999999999</v>
      </c>
    </row>
    <row r="36" spans="1:6" x14ac:dyDescent="0.25">
      <c r="A36" s="44">
        <v>9</v>
      </c>
      <c r="B36" s="46">
        <v>0.82499999999999996</v>
      </c>
      <c r="C36" s="46">
        <v>0.86199999999999999</v>
      </c>
      <c r="D36" s="46">
        <v>0.90100000000000002</v>
      </c>
      <c r="E36" s="46">
        <v>0.94299999999999995</v>
      </c>
      <c r="F36" s="46">
        <v>0.98799999999999999</v>
      </c>
    </row>
    <row r="37" spans="1:6" x14ac:dyDescent="0.25">
      <c r="A37" s="44">
        <v>10</v>
      </c>
      <c r="B37" s="46">
        <v>0.82799999999999996</v>
      </c>
      <c r="C37" s="46">
        <v>0.86499999999999999</v>
      </c>
      <c r="D37" s="46">
        <v>0.90400000000000003</v>
      </c>
      <c r="E37" s="46">
        <v>0.94699999999999995</v>
      </c>
      <c r="F37" s="46">
        <v>0.99199999999999999</v>
      </c>
    </row>
    <row r="38" spans="1:6" x14ac:dyDescent="0.25">
      <c r="A38" s="44">
        <v>11</v>
      </c>
      <c r="B38" s="46">
        <v>0.83099999999999996</v>
      </c>
      <c r="C38" s="46">
        <v>0.86799999999999999</v>
      </c>
      <c r="D38" s="46">
        <v>0.90800000000000003</v>
      </c>
      <c r="E38" s="46">
        <v>0.95</v>
      </c>
      <c r="F38" s="46">
        <v>0.996</v>
      </c>
    </row>
  </sheetData>
  <sheetProtection algorithmName="SHA-512" hashValue="jlmpURj0peFx+QI8Yzf5ibvmOXay1UJ5yHljxDT4mK9YzToQP95WmaglTkmqdO+e59gW1JpLAzsoL2eCJabWnQ==" saltValue="03545gdsDZkOR+Cxiw4BGw==" spinCount="100000" sheet="1" objects="1" scenarios="1"/>
  <conditionalFormatting sqref="A6:A21">
    <cfRule type="expression" dxfId="111" priority="1" stopIfTrue="1">
      <formula>MOD(ROW(),2)=0</formula>
    </cfRule>
    <cfRule type="expression" dxfId="110" priority="2" stopIfTrue="1">
      <formula>MOD(ROW(),2)&lt;&gt;0</formula>
    </cfRule>
  </conditionalFormatting>
  <conditionalFormatting sqref="A26:A38">
    <cfRule type="expression" dxfId="109" priority="5" stopIfTrue="1">
      <formula>MOD(ROW(),2)=0</formula>
    </cfRule>
    <cfRule type="expression" dxfId="108" priority="6" stopIfTrue="1">
      <formula>MOD(ROW(),2)&lt;&gt;0</formula>
    </cfRule>
  </conditionalFormatting>
  <conditionalFormatting sqref="B6:F21">
    <cfRule type="expression" dxfId="107" priority="3" stopIfTrue="1">
      <formula>MOD(ROW(),2)=0</formula>
    </cfRule>
    <cfRule type="expression" dxfId="106" priority="4" stopIfTrue="1">
      <formula>MOD(ROW(),2)&lt;&gt;0</formula>
    </cfRule>
  </conditionalFormatting>
  <conditionalFormatting sqref="B26:F38">
    <cfRule type="expression" dxfId="105" priority="7" stopIfTrue="1">
      <formula>MOD(ROW(),2)=0</formula>
    </cfRule>
    <cfRule type="expression" dxfId="104" priority="8" stopIfTrue="1">
      <formula>MOD(ROW(),2)&lt;&gt;0</formula>
    </cfRule>
  </conditionalFormatting>
  <pageMargins left="0.7" right="0.7" top="0.75" bottom="0.75" header="0.3" footer="0.3"/>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1AA64-DF81-4AC5-917D-82E1BA6167DD}">
  <sheetPr codeName="Sheet80"/>
  <dimension ref="A1:K38"/>
  <sheetViews>
    <sheetView showGridLines="0" workbookViewId="0">
      <selection activeCell="A6" sqref="A6"/>
    </sheetView>
  </sheetViews>
  <sheetFormatPr defaultRowHeight="12.5" x14ac:dyDescent="0.25"/>
  <cols>
    <col min="1" max="1" width="31.54296875" customWidth="1"/>
    <col min="2" max="11" width="22.54296875" customWidth="1"/>
  </cols>
  <sheetData>
    <row r="1" spans="1:11" s="1" customFormat="1" ht="20" x14ac:dyDescent="0.4">
      <c r="A1" s="2" t="s">
        <v>0</v>
      </c>
    </row>
    <row r="2" spans="1:11" s="1" customFormat="1" ht="15.5" x14ac:dyDescent="0.35">
      <c r="A2" s="30" t="s">
        <v>1</v>
      </c>
      <c r="B2" s="3" t="str">
        <f>wb_title</f>
        <v>Fire_E - Consolidated Factor Spreadsheet</v>
      </c>
    </row>
    <row r="3" spans="1:11" s="1" customFormat="1" ht="15.5" x14ac:dyDescent="0.35">
      <c r="A3" s="30" t="s">
        <v>2</v>
      </c>
      <c r="B3" s="3" t="str">
        <f>TABLE_FACTOR_TYPE_1 &amp; " - x-" &amp; TABLE_SERIES_NUMBER_1</f>
        <v>Scheme pays AA - x-617</v>
      </c>
    </row>
    <row r="6" spans="1:11" x14ac:dyDescent="0.25">
      <c r="A6" s="41" t="s">
        <v>378</v>
      </c>
      <c r="B6" s="48" t="s">
        <v>379</v>
      </c>
      <c r="C6" s="48"/>
      <c r="D6" s="48"/>
      <c r="E6" s="48"/>
      <c r="F6" s="48"/>
      <c r="G6" s="48"/>
      <c r="H6" s="48"/>
      <c r="I6" s="48"/>
      <c r="J6" s="48"/>
      <c r="K6" s="48"/>
    </row>
    <row r="7" spans="1:11" x14ac:dyDescent="0.25">
      <c r="A7" s="41" t="s">
        <v>380</v>
      </c>
      <c r="B7" s="48" t="s">
        <v>31</v>
      </c>
      <c r="C7" s="48"/>
      <c r="D7" s="48"/>
      <c r="E7" s="48"/>
      <c r="F7" s="48"/>
      <c r="G7" s="48"/>
      <c r="H7" s="48"/>
      <c r="I7" s="48"/>
      <c r="J7" s="48"/>
      <c r="K7" s="48"/>
    </row>
    <row r="8" spans="1:11" x14ac:dyDescent="0.25">
      <c r="A8" s="41" t="s">
        <v>124</v>
      </c>
      <c r="B8" s="48">
        <v>2006</v>
      </c>
      <c r="C8" s="48"/>
      <c r="D8" s="48"/>
      <c r="E8" s="48"/>
      <c r="F8" s="48"/>
      <c r="G8" s="48"/>
      <c r="H8" s="48"/>
      <c r="I8" s="48"/>
      <c r="J8" s="48"/>
      <c r="K8" s="48"/>
    </row>
    <row r="9" spans="1:11" x14ac:dyDescent="0.25">
      <c r="A9" s="41" t="s">
        <v>125</v>
      </c>
      <c r="B9" s="48" t="s">
        <v>294</v>
      </c>
      <c r="C9" s="48"/>
      <c r="D9" s="48"/>
      <c r="E9" s="48"/>
      <c r="F9" s="48"/>
      <c r="G9" s="48"/>
      <c r="H9" s="48"/>
      <c r="I9" s="48"/>
      <c r="J9" s="48"/>
      <c r="K9" s="48"/>
    </row>
    <row r="10" spans="1:11" x14ac:dyDescent="0.25">
      <c r="A10" s="41" t="s">
        <v>6</v>
      </c>
      <c r="B10" s="48" t="s">
        <v>333</v>
      </c>
      <c r="C10" s="48"/>
      <c r="D10" s="48"/>
      <c r="E10" s="48"/>
      <c r="F10" s="48"/>
      <c r="G10" s="48"/>
      <c r="H10" s="48"/>
      <c r="I10" s="48"/>
      <c r="J10" s="48"/>
      <c r="K10" s="48"/>
    </row>
    <row r="11" spans="1:11" x14ac:dyDescent="0.25">
      <c r="A11" s="41" t="s">
        <v>126</v>
      </c>
      <c r="B11" s="48" t="s">
        <v>213</v>
      </c>
      <c r="C11" s="48"/>
      <c r="D11" s="48"/>
      <c r="E11" s="48"/>
      <c r="F11" s="48"/>
      <c r="G11" s="48"/>
      <c r="H11" s="48"/>
      <c r="I11" s="48"/>
      <c r="J11" s="48"/>
      <c r="K11" s="48"/>
    </row>
    <row r="12" spans="1:11" x14ac:dyDescent="0.25">
      <c r="A12" s="41" t="s">
        <v>127</v>
      </c>
      <c r="B12" s="48" t="s">
        <v>326</v>
      </c>
      <c r="C12" s="48"/>
      <c r="D12" s="48"/>
      <c r="E12" s="48"/>
      <c r="F12" s="48"/>
      <c r="G12" s="48"/>
      <c r="H12" s="48"/>
      <c r="I12" s="48"/>
      <c r="J12" s="48"/>
      <c r="K12" s="48"/>
    </row>
    <row r="13" spans="1:11" x14ac:dyDescent="0.25">
      <c r="A13" s="41" t="s">
        <v>381</v>
      </c>
      <c r="B13" s="48">
        <v>1</v>
      </c>
      <c r="C13" s="48"/>
      <c r="D13" s="48"/>
      <c r="E13" s="48"/>
      <c r="F13" s="48"/>
      <c r="G13" s="48"/>
      <c r="H13" s="48"/>
      <c r="I13" s="48"/>
      <c r="J13" s="48"/>
      <c r="K13" s="48"/>
    </row>
    <row r="14" spans="1:11" x14ac:dyDescent="0.25">
      <c r="A14" s="41" t="s">
        <v>129</v>
      </c>
      <c r="B14" s="48">
        <v>617</v>
      </c>
      <c r="C14" s="48"/>
      <c r="D14" s="48"/>
      <c r="E14" s="48"/>
      <c r="F14" s="48"/>
      <c r="G14" s="48"/>
      <c r="H14" s="48"/>
      <c r="I14" s="48"/>
      <c r="J14" s="48"/>
      <c r="K14" s="48"/>
    </row>
    <row r="15" spans="1:11" x14ac:dyDescent="0.25">
      <c r="A15" s="41" t="s">
        <v>382</v>
      </c>
      <c r="B15" s="48" t="s">
        <v>334</v>
      </c>
      <c r="C15" s="48"/>
      <c r="D15" s="48"/>
      <c r="E15" s="48"/>
      <c r="F15" s="48"/>
      <c r="G15" s="48"/>
      <c r="H15" s="48"/>
      <c r="I15" s="48"/>
      <c r="J15" s="48"/>
      <c r="K15" s="48"/>
    </row>
    <row r="16" spans="1:11" x14ac:dyDescent="0.25">
      <c r="A16" s="41" t="s">
        <v>131</v>
      </c>
      <c r="B16" s="48" t="s">
        <v>335</v>
      </c>
      <c r="C16" s="48"/>
      <c r="D16" s="48"/>
      <c r="E16" s="48"/>
      <c r="F16" s="48"/>
      <c r="G16" s="48"/>
      <c r="H16" s="48"/>
      <c r="I16" s="48"/>
      <c r="J16" s="48"/>
      <c r="K16" s="48"/>
    </row>
    <row r="17" spans="1:11" x14ac:dyDescent="0.25">
      <c r="A17" s="42" t="s">
        <v>383</v>
      </c>
      <c r="B17" s="48"/>
      <c r="C17" s="48"/>
      <c r="D17" s="48"/>
      <c r="E17" s="48"/>
      <c r="F17" s="48"/>
      <c r="G17" s="48"/>
      <c r="H17" s="48"/>
      <c r="I17" s="48"/>
      <c r="J17" s="48"/>
      <c r="K17" s="48"/>
    </row>
    <row r="18" spans="1:11" x14ac:dyDescent="0.25">
      <c r="A18" s="41" t="s">
        <v>133</v>
      </c>
      <c r="B18" s="49">
        <v>45135</v>
      </c>
      <c r="C18" s="49"/>
      <c r="D18" s="49"/>
      <c r="E18" s="49"/>
      <c r="F18" s="49"/>
      <c r="G18" s="49"/>
      <c r="H18" s="49"/>
      <c r="I18" s="49"/>
      <c r="J18" s="49"/>
      <c r="K18" s="49"/>
    </row>
    <row r="19" spans="1:11" x14ac:dyDescent="0.25">
      <c r="A19" s="41" t="s">
        <v>134</v>
      </c>
      <c r="B19" s="49">
        <v>45135</v>
      </c>
      <c r="C19" s="49"/>
      <c r="D19" s="49"/>
      <c r="E19" s="49"/>
      <c r="F19" s="49"/>
      <c r="G19" s="49"/>
      <c r="H19" s="49"/>
      <c r="I19" s="49"/>
      <c r="J19" s="49"/>
      <c r="K19" s="49"/>
    </row>
    <row r="20" spans="1:11" x14ac:dyDescent="0.25">
      <c r="A20" s="41" t="s">
        <v>135</v>
      </c>
      <c r="B20" s="48" t="s">
        <v>144</v>
      </c>
      <c r="C20" s="48"/>
      <c r="D20" s="48"/>
      <c r="E20" s="48"/>
      <c r="F20" s="48"/>
      <c r="G20" s="48"/>
      <c r="H20" s="48"/>
      <c r="I20" s="48"/>
      <c r="J20" s="48"/>
      <c r="K20" s="48"/>
    </row>
    <row r="21" spans="1:11" x14ac:dyDescent="0.25">
      <c r="A21" s="41" t="s">
        <v>384</v>
      </c>
      <c r="B21" s="48" t="s">
        <v>64</v>
      </c>
      <c r="C21" s="48"/>
      <c r="D21" s="48"/>
      <c r="E21" s="48"/>
      <c r="F21" s="48"/>
      <c r="G21" s="48"/>
      <c r="H21" s="48"/>
      <c r="I21" s="48"/>
      <c r="J21" s="48"/>
      <c r="K21" s="48"/>
    </row>
    <row r="23" spans="1:11" x14ac:dyDescent="0.25">
      <c r="A23" s="23" t="str">
        <f>HYPERLINK("#'Factor List'!A1", "Back to Factor List")</f>
        <v>Back to Factor List</v>
      </c>
      <c r="B23" s="23" t="str">
        <f>HYPERLINK("#'Assumptions'!A1", "Assumptions")</f>
        <v>Assumptions</v>
      </c>
    </row>
    <row r="26" spans="1:11" s="58" customFormat="1" ht="13" x14ac:dyDescent="0.25">
      <c r="A26" s="57" t="s">
        <v>409</v>
      </c>
      <c r="B26" s="57">
        <v>60</v>
      </c>
      <c r="C26" s="57">
        <v>61</v>
      </c>
      <c r="D26" s="57">
        <v>62</v>
      </c>
      <c r="E26" s="57">
        <v>63</v>
      </c>
      <c r="F26" s="57">
        <v>64</v>
      </c>
      <c r="G26" s="57">
        <v>65</v>
      </c>
      <c r="H26" s="57">
        <v>66</v>
      </c>
      <c r="I26" s="57">
        <v>67</v>
      </c>
      <c r="J26" s="57">
        <v>68</v>
      </c>
      <c r="K26" s="57">
        <v>69</v>
      </c>
    </row>
    <row r="27" spans="1:11" x14ac:dyDescent="0.25">
      <c r="A27" s="44">
        <v>0</v>
      </c>
      <c r="B27" s="46">
        <v>1</v>
      </c>
      <c r="C27" s="46">
        <v>1.05</v>
      </c>
      <c r="D27" s="46">
        <v>1.105</v>
      </c>
      <c r="E27" s="46">
        <v>1.1639999999999999</v>
      </c>
      <c r="F27" s="46">
        <v>1.228</v>
      </c>
      <c r="G27" s="46">
        <v>1.298</v>
      </c>
      <c r="H27" s="46">
        <v>1.3740000000000001</v>
      </c>
      <c r="I27" s="46">
        <v>1.4570000000000001</v>
      </c>
      <c r="J27" s="46">
        <v>1.548</v>
      </c>
      <c r="K27" s="46">
        <v>1.6479999999999999</v>
      </c>
    </row>
    <row r="28" spans="1:11" x14ac:dyDescent="0.25">
      <c r="A28" s="44">
        <v>1</v>
      </c>
      <c r="B28" s="46">
        <v>1.004</v>
      </c>
      <c r="C28" s="46">
        <v>1.0549999999999999</v>
      </c>
      <c r="D28" s="46">
        <v>1.1100000000000001</v>
      </c>
      <c r="E28" s="46">
        <v>1.169</v>
      </c>
      <c r="F28" s="46">
        <v>1.234</v>
      </c>
      <c r="G28" s="46">
        <v>1.304</v>
      </c>
      <c r="H28" s="46">
        <v>1.381</v>
      </c>
      <c r="I28" s="46">
        <v>1.4650000000000001</v>
      </c>
      <c r="J28" s="46">
        <v>1.5569999999999999</v>
      </c>
      <c r="K28" s="46">
        <v>1.6579999999999999</v>
      </c>
    </row>
    <row r="29" spans="1:11" x14ac:dyDescent="0.25">
      <c r="A29" s="44">
        <v>2</v>
      </c>
      <c r="B29" s="46">
        <v>1.008</v>
      </c>
      <c r="C29" s="46">
        <v>1.0589999999999999</v>
      </c>
      <c r="D29" s="46">
        <v>1.115</v>
      </c>
      <c r="E29" s="46">
        <v>1.175</v>
      </c>
      <c r="F29" s="46">
        <v>1.24</v>
      </c>
      <c r="G29" s="46">
        <v>1.3109999999999999</v>
      </c>
      <c r="H29" s="46">
        <v>1.3879999999999999</v>
      </c>
      <c r="I29" s="46">
        <v>1.472</v>
      </c>
      <c r="J29" s="46">
        <v>1.5649999999999999</v>
      </c>
      <c r="K29" s="46">
        <v>1.667</v>
      </c>
    </row>
    <row r="30" spans="1:11" x14ac:dyDescent="0.25">
      <c r="A30" s="44">
        <v>3</v>
      </c>
      <c r="B30" s="46">
        <v>1.0129999999999999</v>
      </c>
      <c r="C30" s="46">
        <v>1.0640000000000001</v>
      </c>
      <c r="D30" s="46">
        <v>1.1200000000000001</v>
      </c>
      <c r="E30" s="46">
        <v>1.18</v>
      </c>
      <c r="F30" s="46">
        <v>1.2450000000000001</v>
      </c>
      <c r="G30" s="46">
        <v>1.3169999999999999</v>
      </c>
      <c r="H30" s="46">
        <v>1.395</v>
      </c>
      <c r="I30" s="46">
        <v>1.48</v>
      </c>
      <c r="J30" s="46">
        <v>1.573</v>
      </c>
      <c r="K30" s="46">
        <v>1.6759999999999999</v>
      </c>
    </row>
    <row r="31" spans="1:11" x14ac:dyDescent="0.25">
      <c r="A31" s="44">
        <v>4</v>
      </c>
      <c r="B31" s="46">
        <v>1.0169999999999999</v>
      </c>
      <c r="C31" s="46">
        <v>1.0680000000000001</v>
      </c>
      <c r="D31" s="46">
        <v>1.1240000000000001</v>
      </c>
      <c r="E31" s="46">
        <v>1.1850000000000001</v>
      </c>
      <c r="F31" s="46">
        <v>1.2509999999999999</v>
      </c>
      <c r="G31" s="46">
        <v>1.323</v>
      </c>
      <c r="H31" s="46">
        <v>1.4019999999999999</v>
      </c>
      <c r="I31" s="46">
        <v>1.4870000000000001</v>
      </c>
      <c r="J31" s="46">
        <v>1.5820000000000001</v>
      </c>
      <c r="K31" s="46">
        <v>1.6850000000000001</v>
      </c>
    </row>
    <row r="32" spans="1:11" x14ac:dyDescent="0.25">
      <c r="A32" s="44">
        <v>5</v>
      </c>
      <c r="B32" s="46">
        <v>1.0209999999999999</v>
      </c>
      <c r="C32" s="46">
        <v>1.073</v>
      </c>
      <c r="D32" s="46">
        <v>1.129</v>
      </c>
      <c r="E32" s="46">
        <v>1.1910000000000001</v>
      </c>
      <c r="F32" s="46">
        <v>1.2569999999999999</v>
      </c>
      <c r="G32" s="46">
        <v>1.33</v>
      </c>
      <c r="H32" s="46">
        <v>1.409</v>
      </c>
      <c r="I32" s="46">
        <v>1.4950000000000001</v>
      </c>
      <c r="J32" s="46">
        <v>1.59</v>
      </c>
      <c r="K32" s="46">
        <v>1.694</v>
      </c>
    </row>
    <row r="33" spans="1:11" x14ac:dyDescent="0.25">
      <c r="A33" s="44">
        <v>6</v>
      </c>
      <c r="B33" s="46">
        <v>1.0249999999999999</v>
      </c>
      <c r="C33" s="46">
        <v>1.0780000000000001</v>
      </c>
      <c r="D33" s="46">
        <v>1.1339999999999999</v>
      </c>
      <c r="E33" s="46">
        <v>1.196</v>
      </c>
      <c r="F33" s="46">
        <v>1.2629999999999999</v>
      </c>
      <c r="G33" s="46">
        <v>1.3360000000000001</v>
      </c>
      <c r="H33" s="46">
        <v>1.4159999999999999</v>
      </c>
      <c r="I33" s="46">
        <v>1.5029999999999999</v>
      </c>
      <c r="J33" s="46">
        <v>1.5980000000000001</v>
      </c>
      <c r="K33" s="46">
        <v>1.7030000000000001</v>
      </c>
    </row>
    <row r="34" spans="1:11" x14ac:dyDescent="0.25">
      <c r="A34" s="44">
        <v>7</v>
      </c>
      <c r="B34" s="46">
        <v>1.0289999999999999</v>
      </c>
      <c r="C34" s="46">
        <v>1.0820000000000001</v>
      </c>
      <c r="D34" s="46">
        <v>1.139</v>
      </c>
      <c r="E34" s="46">
        <v>1.2010000000000001</v>
      </c>
      <c r="F34" s="46">
        <v>1.2689999999999999</v>
      </c>
      <c r="G34" s="46">
        <v>1.3420000000000001</v>
      </c>
      <c r="H34" s="46">
        <v>1.4219999999999999</v>
      </c>
      <c r="I34" s="46">
        <v>1.51</v>
      </c>
      <c r="J34" s="46">
        <v>1.607</v>
      </c>
      <c r="K34" s="46">
        <v>1.7130000000000001</v>
      </c>
    </row>
    <row r="35" spans="1:11" x14ac:dyDescent="0.25">
      <c r="A35" s="44">
        <v>8</v>
      </c>
      <c r="B35" s="46">
        <v>1.034</v>
      </c>
      <c r="C35" s="46">
        <v>1.087</v>
      </c>
      <c r="D35" s="46">
        <v>1.1439999999999999</v>
      </c>
      <c r="E35" s="46">
        <v>1.2070000000000001</v>
      </c>
      <c r="F35" s="46">
        <v>1.2749999999999999</v>
      </c>
      <c r="G35" s="46">
        <v>1.349</v>
      </c>
      <c r="H35" s="46">
        <v>1.429</v>
      </c>
      <c r="I35" s="46">
        <v>1.518</v>
      </c>
      <c r="J35" s="46">
        <v>1.615</v>
      </c>
      <c r="K35" s="46">
        <v>1.722</v>
      </c>
    </row>
    <row r="36" spans="1:11" x14ac:dyDescent="0.25">
      <c r="A36" s="44">
        <v>9</v>
      </c>
      <c r="B36" s="46">
        <v>1.038</v>
      </c>
      <c r="C36" s="46">
        <v>1.091</v>
      </c>
      <c r="D36" s="46">
        <v>1.149</v>
      </c>
      <c r="E36" s="46">
        <v>1.212</v>
      </c>
      <c r="F36" s="46">
        <v>1.28</v>
      </c>
      <c r="G36" s="46">
        <v>1.355</v>
      </c>
      <c r="H36" s="46">
        <v>1.4359999999999999</v>
      </c>
      <c r="I36" s="46">
        <v>1.5249999999999999</v>
      </c>
      <c r="J36" s="46">
        <v>1.623</v>
      </c>
      <c r="K36" s="46">
        <v>1.7310000000000001</v>
      </c>
    </row>
    <row r="37" spans="1:11" x14ac:dyDescent="0.25">
      <c r="A37" s="44">
        <v>10</v>
      </c>
      <c r="B37" s="46">
        <v>1.042</v>
      </c>
      <c r="C37" s="46">
        <v>1.0960000000000001</v>
      </c>
      <c r="D37" s="46">
        <v>1.1539999999999999</v>
      </c>
      <c r="E37" s="46">
        <v>1.2170000000000001</v>
      </c>
      <c r="F37" s="46">
        <v>1.286</v>
      </c>
      <c r="G37" s="46">
        <v>1.361</v>
      </c>
      <c r="H37" s="46">
        <v>1.4430000000000001</v>
      </c>
      <c r="I37" s="46">
        <v>1.5329999999999999</v>
      </c>
      <c r="J37" s="46">
        <v>1.6319999999999999</v>
      </c>
      <c r="K37" s="46">
        <v>1.74</v>
      </c>
    </row>
    <row r="38" spans="1:11" x14ac:dyDescent="0.25">
      <c r="A38" s="44">
        <v>11</v>
      </c>
      <c r="B38" s="46">
        <v>1.046</v>
      </c>
      <c r="C38" s="46">
        <v>1.1000000000000001</v>
      </c>
      <c r="D38" s="46">
        <v>1.159</v>
      </c>
      <c r="E38" s="46">
        <v>1.2230000000000001</v>
      </c>
      <c r="F38" s="46">
        <v>1.292</v>
      </c>
      <c r="G38" s="46">
        <v>1.3680000000000001</v>
      </c>
      <c r="H38" s="46">
        <v>1.45</v>
      </c>
      <c r="I38" s="46">
        <v>1.5409999999999999</v>
      </c>
      <c r="J38" s="46">
        <v>1.64</v>
      </c>
      <c r="K38" s="46">
        <v>1.7490000000000001</v>
      </c>
    </row>
  </sheetData>
  <sheetProtection algorithmName="SHA-512" hashValue="/+NNZBhF6LhwXnvXFVfk0x/quTajvk/+J4qlaO49B1KVYuYICnR3g7hlp5xKu0xRIxTsJ8+A4ImIRISTkALaVQ==" saltValue="dpXmcO3V53ppcUShVA9Hlw==" spinCount="100000" sheet="1" objects="1" scenarios="1"/>
  <conditionalFormatting sqref="A6:A21">
    <cfRule type="expression" dxfId="103" priority="1" stopIfTrue="1">
      <formula>MOD(ROW(),2)=0</formula>
    </cfRule>
    <cfRule type="expression" dxfId="102" priority="2" stopIfTrue="1">
      <formula>MOD(ROW(),2)&lt;&gt;0</formula>
    </cfRule>
  </conditionalFormatting>
  <conditionalFormatting sqref="A26:A38">
    <cfRule type="expression" dxfId="101" priority="5" stopIfTrue="1">
      <formula>MOD(ROW(),2)=0</formula>
    </cfRule>
    <cfRule type="expression" dxfId="100" priority="6" stopIfTrue="1">
      <formula>MOD(ROW(),2)&lt;&gt;0</formula>
    </cfRule>
  </conditionalFormatting>
  <conditionalFormatting sqref="B6:K21">
    <cfRule type="expression" dxfId="99" priority="3" stopIfTrue="1">
      <formula>MOD(ROW(),2)=0</formula>
    </cfRule>
    <cfRule type="expression" dxfId="98" priority="4" stopIfTrue="1">
      <formula>MOD(ROW(),2)&lt;&gt;0</formula>
    </cfRule>
  </conditionalFormatting>
  <conditionalFormatting sqref="B26:K38">
    <cfRule type="expression" dxfId="97" priority="7" stopIfTrue="1">
      <formula>MOD(ROW(),2)=0</formula>
    </cfRule>
    <cfRule type="expression" dxfId="96" priority="8" stopIfTrue="1">
      <formula>MOD(ROW(),2)&lt;&gt;0</formula>
    </cfRule>
  </conditionalFormatting>
  <pageMargins left="0.7" right="0.7" top="0.75" bottom="0.75" header="0.3" footer="0.3"/>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02E6F-A6C6-4115-9C6B-77A20AD1F101}">
  <sheetPr codeName="Sheet81"/>
  <dimension ref="A1:AV38"/>
  <sheetViews>
    <sheetView showGridLines="0" workbookViewId="0">
      <selection activeCell="A6" sqref="A6"/>
    </sheetView>
  </sheetViews>
  <sheetFormatPr defaultRowHeight="12.5" x14ac:dyDescent="0.25"/>
  <cols>
    <col min="1" max="1" width="31.54296875" customWidth="1"/>
    <col min="2" max="48"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Scheme pays AA - x-618</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2006</v>
      </c>
      <c r="C8" s="48"/>
      <c r="D8" s="48"/>
      <c r="E8" s="48"/>
      <c r="F8" s="48"/>
      <c r="G8" s="48"/>
      <c r="H8" s="48"/>
      <c r="I8" s="48"/>
      <c r="J8" s="48"/>
      <c r="K8" s="48"/>
      <c r="L8" s="48"/>
      <c r="M8" s="48"/>
    </row>
    <row r="9" spans="1:13" x14ac:dyDescent="0.25">
      <c r="A9" s="41" t="s">
        <v>125</v>
      </c>
      <c r="B9" s="48" t="s">
        <v>294</v>
      </c>
      <c r="C9" s="48"/>
      <c r="D9" s="48"/>
      <c r="E9" s="48"/>
      <c r="F9" s="48"/>
      <c r="G9" s="48"/>
      <c r="H9" s="48"/>
      <c r="I9" s="48"/>
      <c r="J9" s="48"/>
      <c r="K9" s="48"/>
      <c r="L9" s="48"/>
      <c r="M9" s="48"/>
    </row>
    <row r="10" spans="1:13" x14ac:dyDescent="0.25">
      <c r="A10" s="41" t="s">
        <v>6</v>
      </c>
      <c r="B10" s="48" t="s">
        <v>336</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326</v>
      </c>
      <c r="C12" s="48"/>
      <c r="D12" s="48"/>
      <c r="E12" s="48"/>
      <c r="F12" s="48"/>
      <c r="G12" s="48"/>
      <c r="H12" s="48"/>
      <c r="I12" s="48"/>
      <c r="J12" s="48"/>
      <c r="K12" s="48"/>
      <c r="L12" s="48"/>
      <c r="M12" s="48"/>
    </row>
    <row r="13" spans="1:13" x14ac:dyDescent="0.25">
      <c r="A13" s="41" t="s">
        <v>381</v>
      </c>
      <c r="B13" s="48">
        <v>1</v>
      </c>
      <c r="C13" s="48"/>
      <c r="D13" s="48"/>
      <c r="E13" s="48"/>
      <c r="F13" s="48"/>
      <c r="G13" s="48"/>
      <c r="H13" s="48"/>
      <c r="I13" s="48"/>
      <c r="J13" s="48"/>
      <c r="K13" s="48"/>
      <c r="L13" s="48"/>
      <c r="M13" s="48"/>
    </row>
    <row r="14" spans="1:13" x14ac:dyDescent="0.25">
      <c r="A14" s="41" t="s">
        <v>129</v>
      </c>
      <c r="B14" s="48">
        <v>618</v>
      </c>
      <c r="C14" s="48"/>
      <c r="D14" s="48"/>
      <c r="E14" s="48"/>
      <c r="F14" s="48"/>
      <c r="G14" s="48"/>
      <c r="H14" s="48"/>
      <c r="I14" s="48"/>
      <c r="J14" s="48"/>
      <c r="K14" s="48"/>
      <c r="L14" s="48"/>
      <c r="M14" s="48"/>
    </row>
    <row r="15" spans="1:13" x14ac:dyDescent="0.25">
      <c r="A15" s="41" t="s">
        <v>382</v>
      </c>
      <c r="B15" s="48" t="s">
        <v>337</v>
      </c>
      <c r="C15" s="48"/>
      <c r="D15" s="48"/>
      <c r="E15" s="48"/>
      <c r="F15" s="48"/>
      <c r="G15" s="48"/>
      <c r="H15" s="48"/>
      <c r="I15" s="48"/>
      <c r="J15" s="48"/>
      <c r="K15" s="48"/>
      <c r="L15" s="48"/>
      <c r="M15" s="48"/>
    </row>
    <row r="16" spans="1:13" x14ac:dyDescent="0.25">
      <c r="A16" s="41" t="s">
        <v>131</v>
      </c>
      <c r="B16" s="48" t="s">
        <v>324</v>
      </c>
      <c r="C16" s="48"/>
      <c r="D16" s="48"/>
      <c r="E16" s="48"/>
      <c r="F16" s="48"/>
      <c r="G16" s="48"/>
      <c r="H16" s="48"/>
      <c r="I16" s="48"/>
      <c r="J16" s="48"/>
      <c r="K16" s="48"/>
      <c r="L16" s="48"/>
      <c r="M16" s="48"/>
    </row>
    <row r="17" spans="1:48" x14ac:dyDescent="0.25">
      <c r="A17" s="42" t="s">
        <v>383</v>
      </c>
      <c r="B17" s="48"/>
      <c r="C17" s="48"/>
      <c r="D17" s="48"/>
      <c r="E17" s="48"/>
      <c r="F17" s="48"/>
      <c r="G17" s="48"/>
      <c r="H17" s="48"/>
      <c r="I17" s="48"/>
      <c r="J17" s="48"/>
      <c r="K17" s="48"/>
      <c r="L17" s="48"/>
      <c r="M17" s="48"/>
    </row>
    <row r="18" spans="1:48" x14ac:dyDescent="0.25">
      <c r="A18" s="41" t="s">
        <v>133</v>
      </c>
      <c r="B18" s="49">
        <v>45135</v>
      </c>
      <c r="C18" s="49"/>
      <c r="D18" s="49"/>
      <c r="E18" s="49"/>
      <c r="F18" s="49"/>
      <c r="G18" s="49"/>
      <c r="H18" s="49"/>
      <c r="I18" s="49"/>
      <c r="J18" s="49"/>
      <c r="K18" s="49"/>
      <c r="L18" s="49"/>
      <c r="M18" s="49"/>
    </row>
    <row r="19" spans="1:48" x14ac:dyDescent="0.25">
      <c r="A19" s="41" t="s">
        <v>134</v>
      </c>
      <c r="B19" s="49">
        <v>45135</v>
      </c>
      <c r="C19" s="49"/>
      <c r="D19" s="49"/>
      <c r="E19" s="49"/>
      <c r="F19" s="49"/>
      <c r="G19" s="49"/>
      <c r="H19" s="49"/>
      <c r="I19" s="49"/>
      <c r="J19" s="49"/>
      <c r="K19" s="49"/>
      <c r="L19" s="49"/>
      <c r="M19" s="49"/>
    </row>
    <row r="20" spans="1:48" x14ac:dyDescent="0.25">
      <c r="A20" s="41" t="s">
        <v>135</v>
      </c>
      <c r="B20" s="48" t="s">
        <v>144</v>
      </c>
      <c r="C20" s="48"/>
      <c r="D20" s="48"/>
      <c r="E20" s="48"/>
      <c r="F20" s="48"/>
      <c r="G20" s="48"/>
      <c r="H20" s="48"/>
      <c r="I20" s="48"/>
      <c r="J20" s="48"/>
      <c r="K20" s="48"/>
      <c r="L20" s="48"/>
      <c r="M20" s="48"/>
    </row>
    <row r="21" spans="1:48" x14ac:dyDescent="0.25">
      <c r="A21" s="41" t="s">
        <v>384</v>
      </c>
      <c r="B21" s="48" t="s">
        <v>64</v>
      </c>
      <c r="C21" s="48"/>
      <c r="D21" s="48"/>
      <c r="E21" s="48"/>
      <c r="F21" s="48"/>
      <c r="G21" s="48"/>
      <c r="H21" s="48"/>
      <c r="I21" s="48"/>
      <c r="J21" s="48"/>
      <c r="K21" s="48"/>
      <c r="L21" s="48"/>
      <c r="M21" s="48"/>
    </row>
    <row r="23" spans="1:48" x14ac:dyDescent="0.25">
      <c r="A23" s="23" t="str">
        <f>HYPERLINK("#'Factor List'!A1", "Back to Factor List")</f>
        <v>Back to Factor List</v>
      </c>
      <c r="B23" s="23" t="str">
        <f>HYPERLINK("#'Assumptions'!A1", "Assumptions")</f>
        <v>Assumptions</v>
      </c>
    </row>
    <row r="26" spans="1:48"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c r="AR26" s="57">
        <v>60</v>
      </c>
      <c r="AS26" s="57">
        <v>61</v>
      </c>
      <c r="AT26" s="57">
        <v>62</v>
      </c>
      <c r="AU26" s="57">
        <v>63</v>
      </c>
      <c r="AV26" s="57">
        <v>64</v>
      </c>
    </row>
    <row r="27" spans="1:48" x14ac:dyDescent="0.25">
      <c r="A27" s="44">
        <v>0</v>
      </c>
      <c r="B27" s="46">
        <v>0.21199999999999999</v>
      </c>
      <c r="C27" s="46">
        <v>0.216</v>
      </c>
      <c r="D27" s="46">
        <v>0.221</v>
      </c>
      <c r="E27" s="46">
        <v>0.22700000000000001</v>
      </c>
      <c r="F27" s="46">
        <v>0.23200000000000001</v>
      </c>
      <c r="G27" s="46">
        <v>0.23699999999999999</v>
      </c>
      <c r="H27" s="46">
        <v>0.24299999999999999</v>
      </c>
      <c r="I27" s="46">
        <v>0.249</v>
      </c>
      <c r="J27" s="46">
        <v>0.255</v>
      </c>
      <c r="K27" s="46">
        <v>0.26100000000000001</v>
      </c>
      <c r="L27" s="46">
        <v>0.26700000000000002</v>
      </c>
      <c r="M27" s="46">
        <v>0.27400000000000002</v>
      </c>
      <c r="N27" s="46">
        <v>0.28100000000000003</v>
      </c>
      <c r="O27" s="46">
        <v>0.28799999999999998</v>
      </c>
      <c r="P27" s="46">
        <v>0.29599999999999999</v>
      </c>
      <c r="Q27" s="46">
        <v>0.30399999999999999</v>
      </c>
      <c r="R27" s="46">
        <v>0.312</v>
      </c>
      <c r="S27" s="46">
        <v>0.32100000000000001</v>
      </c>
      <c r="T27" s="46">
        <v>0.33</v>
      </c>
      <c r="U27" s="46">
        <v>0.33900000000000002</v>
      </c>
      <c r="V27" s="46">
        <v>0.34899999999999998</v>
      </c>
      <c r="W27" s="46">
        <v>0.35899999999999999</v>
      </c>
      <c r="X27" s="46">
        <v>0.36899999999999999</v>
      </c>
      <c r="Y27" s="46">
        <v>0.38100000000000001</v>
      </c>
      <c r="Z27" s="46">
        <v>0.39200000000000002</v>
      </c>
      <c r="AA27" s="46">
        <v>0.40500000000000003</v>
      </c>
      <c r="AB27" s="46">
        <v>0.41799999999999998</v>
      </c>
      <c r="AC27" s="46">
        <v>0.43099999999999999</v>
      </c>
      <c r="AD27" s="46">
        <v>0.44600000000000001</v>
      </c>
      <c r="AE27" s="46">
        <v>0.46100000000000002</v>
      </c>
      <c r="AF27" s="46">
        <v>0.47699999999999998</v>
      </c>
      <c r="AG27" s="46">
        <v>0.49399999999999999</v>
      </c>
      <c r="AH27" s="46">
        <v>0.51200000000000001</v>
      </c>
      <c r="AI27" s="46">
        <v>0.53100000000000003</v>
      </c>
      <c r="AJ27" s="46">
        <v>0.55100000000000005</v>
      </c>
      <c r="AK27" s="46">
        <v>0.57199999999999995</v>
      </c>
      <c r="AL27" s="46">
        <v>0.59499999999999997</v>
      </c>
      <c r="AM27" s="46">
        <v>0.62</v>
      </c>
      <c r="AN27" s="46">
        <v>0.64600000000000002</v>
      </c>
      <c r="AO27" s="46">
        <v>0.67400000000000004</v>
      </c>
      <c r="AP27" s="46">
        <v>0.70499999999999996</v>
      </c>
      <c r="AQ27" s="46">
        <v>0.73699999999999999</v>
      </c>
      <c r="AR27" s="46">
        <v>0.77200000000000002</v>
      </c>
      <c r="AS27" s="46">
        <v>0.81100000000000005</v>
      </c>
      <c r="AT27" s="46">
        <v>0.85199999999999998</v>
      </c>
      <c r="AU27" s="46">
        <v>0.89700000000000002</v>
      </c>
      <c r="AV27" s="46">
        <v>0.94599999999999995</v>
      </c>
    </row>
    <row r="28" spans="1:48" x14ac:dyDescent="0.25">
      <c r="A28" s="44">
        <v>1</v>
      </c>
      <c r="B28" s="46">
        <v>0.21199999999999999</v>
      </c>
      <c r="C28" s="46">
        <v>0.217</v>
      </c>
      <c r="D28" s="46">
        <v>0.222</v>
      </c>
      <c r="E28" s="46">
        <v>0.22700000000000001</v>
      </c>
      <c r="F28" s="46">
        <v>0.23200000000000001</v>
      </c>
      <c r="G28" s="46">
        <v>0.23799999999999999</v>
      </c>
      <c r="H28" s="46">
        <v>0.24299999999999999</v>
      </c>
      <c r="I28" s="46">
        <v>0.249</v>
      </c>
      <c r="J28" s="46">
        <v>0.255</v>
      </c>
      <c r="K28" s="46">
        <v>0.26200000000000001</v>
      </c>
      <c r="L28" s="46">
        <v>0.26800000000000002</v>
      </c>
      <c r="M28" s="46">
        <v>0.27500000000000002</v>
      </c>
      <c r="N28" s="46">
        <v>0.28199999999999997</v>
      </c>
      <c r="O28" s="46">
        <v>0.28899999999999998</v>
      </c>
      <c r="P28" s="46">
        <v>0.29699999999999999</v>
      </c>
      <c r="Q28" s="46">
        <v>0.30499999999999999</v>
      </c>
      <c r="R28" s="46">
        <v>0.313</v>
      </c>
      <c r="S28" s="46">
        <v>0.32100000000000001</v>
      </c>
      <c r="T28" s="46">
        <v>0.33</v>
      </c>
      <c r="U28" s="46">
        <v>0.34</v>
      </c>
      <c r="V28" s="46">
        <v>0.35</v>
      </c>
      <c r="W28" s="46">
        <v>0.36</v>
      </c>
      <c r="X28" s="46">
        <v>0.37</v>
      </c>
      <c r="Y28" s="46">
        <v>0.38200000000000001</v>
      </c>
      <c r="Z28" s="46">
        <v>0.39300000000000002</v>
      </c>
      <c r="AA28" s="46">
        <v>0.40600000000000003</v>
      </c>
      <c r="AB28" s="46">
        <v>0.41899999999999998</v>
      </c>
      <c r="AC28" s="46">
        <v>0.432</v>
      </c>
      <c r="AD28" s="46">
        <v>0.44700000000000001</v>
      </c>
      <c r="AE28" s="46">
        <v>0.46200000000000002</v>
      </c>
      <c r="AF28" s="46">
        <v>0.47799999999999998</v>
      </c>
      <c r="AG28" s="46">
        <v>0.495</v>
      </c>
      <c r="AH28" s="46">
        <v>0.51300000000000001</v>
      </c>
      <c r="AI28" s="46">
        <v>0.53200000000000003</v>
      </c>
      <c r="AJ28" s="46">
        <v>0.55300000000000005</v>
      </c>
      <c r="AK28" s="46">
        <v>0.57399999999999995</v>
      </c>
      <c r="AL28" s="46">
        <v>0.59699999999999998</v>
      </c>
      <c r="AM28" s="46">
        <v>0.622</v>
      </c>
      <c r="AN28" s="46">
        <v>0.64800000000000002</v>
      </c>
      <c r="AO28" s="46">
        <v>0.67700000000000005</v>
      </c>
      <c r="AP28" s="46">
        <v>0.70699999999999996</v>
      </c>
      <c r="AQ28" s="46">
        <v>0.74</v>
      </c>
      <c r="AR28" s="46">
        <v>0.77600000000000002</v>
      </c>
      <c r="AS28" s="46">
        <v>0.81399999999999995</v>
      </c>
      <c r="AT28" s="46">
        <v>0.85599999999999998</v>
      </c>
      <c r="AU28" s="46">
        <v>0.90100000000000002</v>
      </c>
      <c r="AV28" s="46">
        <v>0.95099999999999996</v>
      </c>
    </row>
    <row r="29" spans="1:48" x14ac:dyDescent="0.25">
      <c r="A29" s="44">
        <v>2</v>
      </c>
      <c r="B29" s="46">
        <v>0.21299999999999999</v>
      </c>
      <c r="C29" s="46">
        <v>0.217</v>
      </c>
      <c r="D29" s="46">
        <v>0.222</v>
      </c>
      <c r="E29" s="46">
        <v>0.22700000000000001</v>
      </c>
      <c r="F29" s="46">
        <v>0.23300000000000001</v>
      </c>
      <c r="G29" s="46">
        <v>0.23799999999999999</v>
      </c>
      <c r="H29" s="46">
        <v>0.24399999999999999</v>
      </c>
      <c r="I29" s="46">
        <v>0.25</v>
      </c>
      <c r="J29" s="46">
        <v>0.25600000000000001</v>
      </c>
      <c r="K29" s="46">
        <v>0.26200000000000001</v>
      </c>
      <c r="L29" s="46">
        <v>0.26900000000000002</v>
      </c>
      <c r="M29" s="46">
        <v>0.27500000000000002</v>
      </c>
      <c r="N29" s="46">
        <v>0.28199999999999997</v>
      </c>
      <c r="O29" s="46">
        <v>0.28999999999999998</v>
      </c>
      <c r="P29" s="46">
        <v>0.29699999999999999</v>
      </c>
      <c r="Q29" s="46">
        <v>0.30499999999999999</v>
      </c>
      <c r="R29" s="46">
        <v>0.314</v>
      </c>
      <c r="S29" s="46">
        <v>0.32200000000000001</v>
      </c>
      <c r="T29" s="46">
        <v>0.33100000000000002</v>
      </c>
      <c r="U29" s="46">
        <v>0.34100000000000003</v>
      </c>
      <c r="V29" s="46">
        <v>0.35</v>
      </c>
      <c r="W29" s="46">
        <v>0.36099999999999999</v>
      </c>
      <c r="X29" s="46">
        <v>0.371</v>
      </c>
      <c r="Y29" s="46">
        <v>0.38300000000000001</v>
      </c>
      <c r="Z29" s="46">
        <v>0.39400000000000002</v>
      </c>
      <c r="AA29" s="46">
        <v>0.40699999999999997</v>
      </c>
      <c r="AB29" s="46">
        <v>0.42</v>
      </c>
      <c r="AC29" s="46">
        <v>0.434</v>
      </c>
      <c r="AD29" s="46">
        <v>0.44800000000000001</v>
      </c>
      <c r="AE29" s="46">
        <v>0.46300000000000002</v>
      </c>
      <c r="AF29" s="46">
        <v>0.48</v>
      </c>
      <c r="AG29" s="46">
        <v>0.497</v>
      </c>
      <c r="AH29" s="46">
        <v>0.51500000000000001</v>
      </c>
      <c r="AI29" s="46">
        <v>0.53400000000000003</v>
      </c>
      <c r="AJ29" s="46">
        <v>0.55400000000000005</v>
      </c>
      <c r="AK29" s="46">
        <v>0.57599999999999996</v>
      </c>
      <c r="AL29" s="46">
        <v>0.59899999999999998</v>
      </c>
      <c r="AM29" s="46">
        <v>0.624</v>
      </c>
      <c r="AN29" s="46">
        <v>0.65100000000000002</v>
      </c>
      <c r="AO29" s="46">
        <v>0.67900000000000005</v>
      </c>
      <c r="AP29" s="46">
        <v>0.71</v>
      </c>
      <c r="AQ29" s="46">
        <v>0.74299999999999999</v>
      </c>
      <c r="AR29" s="46">
        <v>0.77900000000000003</v>
      </c>
      <c r="AS29" s="46">
        <v>0.81699999999999995</v>
      </c>
      <c r="AT29" s="46">
        <v>0.85899999999999999</v>
      </c>
      <c r="AU29" s="46">
        <v>0.90500000000000003</v>
      </c>
      <c r="AV29" s="46">
        <v>0.95499999999999996</v>
      </c>
    </row>
    <row r="30" spans="1:48" x14ac:dyDescent="0.25">
      <c r="A30" s="44">
        <v>3</v>
      </c>
      <c r="B30" s="46">
        <v>0.21299999999999999</v>
      </c>
      <c r="C30" s="46">
        <v>0.218</v>
      </c>
      <c r="D30" s="46">
        <v>0.223</v>
      </c>
      <c r="E30" s="46">
        <v>0.22800000000000001</v>
      </c>
      <c r="F30" s="46">
        <v>0.23300000000000001</v>
      </c>
      <c r="G30" s="46">
        <v>0.23899999999999999</v>
      </c>
      <c r="H30" s="46">
        <v>0.24399999999999999</v>
      </c>
      <c r="I30" s="46">
        <v>0.25</v>
      </c>
      <c r="J30" s="46">
        <v>0.25600000000000001</v>
      </c>
      <c r="K30" s="46">
        <v>0.26300000000000001</v>
      </c>
      <c r="L30" s="46">
        <v>0.26900000000000002</v>
      </c>
      <c r="M30" s="46">
        <v>0.27600000000000002</v>
      </c>
      <c r="N30" s="46">
        <v>0.28299999999999997</v>
      </c>
      <c r="O30" s="46">
        <v>0.28999999999999998</v>
      </c>
      <c r="P30" s="46">
        <v>0.29799999999999999</v>
      </c>
      <c r="Q30" s="46">
        <v>0.30599999999999999</v>
      </c>
      <c r="R30" s="46">
        <v>0.314</v>
      </c>
      <c r="S30" s="46">
        <v>0.32300000000000001</v>
      </c>
      <c r="T30" s="46">
        <v>0.33200000000000002</v>
      </c>
      <c r="U30" s="46">
        <v>0.34100000000000003</v>
      </c>
      <c r="V30" s="46">
        <v>0.35099999999999998</v>
      </c>
      <c r="W30" s="46">
        <v>0.36199999999999999</v>
      </c>
      <c r="X30" s="46">
        <v>0.372</v>
      </c>
      <c r="Y30" s="46">
        <v>0.38400000000000001</v>
      </c>
      <c r="Z30" s="46">
        <v>0.39500000000000002</v>
      </c>
      <c r="AA30" s="46">
        <v>0.40799999999999997</v>
      </c>
      <c r="AB30" s="46">
        <v>0.42099999999999999</v>
      </c>
      <c r="AC30" s="46">
        <v>0.435</v>
      </c>
      <c r="AD30" s="46">
        <v>0.44900000000000001</v>
      </c>
      <c r="AE30" s="46">
        <v>0.46500000000000002</v>
      </c>
      <c r="AF30" s="46">
        <v>0.48099999999999998</v>
      </c>
      <c r="AG30" s="46">
        <v>0.498</v>
      </c>
      <c r="AH30" s="46">
        <v>0.51600000000000001</v>
      </c>
      <c r="AI30" s="46">
        <v>0.53600000000000003</v>
      </c>
      <c r="AJ30" s="46">
        <v>0.55600000000000005</v>
      </c>
      <c r="AK30" s="46">
        <v>0.57799999999999996</v>
      </c>
      <c r="AL30" s="46">
        <v>0.60099999999999998</v>
      </c>
      <c r="AM30" s="46">
        <v>0.626</v>
      </c>
      <c r="AN30" s="46">
        <v>0.65300000000000002</v>
      </c>
      <c r="AO30" s="46">
        <v>0.68200000000000005</v>
      </c>
      <c r="AP30" s="46">
        <v>0.71299999999999997</v>
      </c>
      <c r="AQ30" s="46">
        <v>0.746</v>
      </c>
      <c r="AR30" s="46">
        <v>0.78200000000000003</v>
      </c>
      <c r="AS30" s="46">
        <v>0.82099999999999995</v>
      </c>
      <c r="AT30" s="46">
        <v>0.86299999999999999</v>
      </c>
      <c r="AU30" s="46">
        <v>0.90900000000000003</v>
      </c>
      <c r="AV30" s="46">
        <v>0.96</v>
      </c>
    </row>
    <row r="31" spans="1:48" x14ac:dyDescent="0.25">
      <c r="A31" s="44">
        <v>4</v>
      </c>
      <c r="B31" s="46">
        <v>0.21299999999999999</v>
      </c>
      <c r="C31" s="46">
        <v>0.218</v>
      </c>
      <c r="D31" s="46">
        <v>0.223</v>
      </c>
      <c r="E31" s="46">
        <v>0.22800000000000001</v>
      </c>
      <c r="F31" s="46">
        <v>0.23400000000000001</v>
      </c>
      <c r="G31" s="46">
        <v>0.23899999999999999</v>
      </c>
      <c r="H31" s="46">
        <v>0.245</v>
      </c>
      <c r="I31" s="46">
        <v>0.251</v>
      </c>
      <c r="J31" s="46">
        <v>0.25700000000000001</v>
      </c>
      <c r="K31" s="46">
        <v>0.26300000000000001</v>
      </c>
      <c r="L31" s="46">
        <v>0.27</v>
      </c>
      <c r="M31" s="46">
        <v>0.27700000000000002</v>
      </c>
      <c r="N31" s="46">
        <v>0.28399999999999997</v>
      </c>
      <c r="O31" s="46">
        <v>0.29099999999999998</v>
      </c>
      <c r="P31" s="46">
        <v>0.29899999999999999</v>
      </c>
      <c r="Q31" s="46">
        <v>0.307</v>
      </c>
      <c r="R31" s="46">
        <v>0.315</v>
      </c>
      <c r="S31" s="46">
        <v>0.32400000000000001</v>
      </c>
      <c r="T31" s="46">
        <v>0.33300000000000002</v>
      </c>
      <c r="U31" s="46">
        <v>0.34200000000000003</v>
      </c>
      <c r="V31" s="46">
        <v>0.35199999999999998</v>
      </c>
      <c r="W31" s="46">
        <v>0.36199999999999999</v>
      </c>
      <c r="X31" s="46">
        <v>0.373</v>
      </c>
      <c r="Y31" s="46">
        <v>0.38500000000000001</v>
      </c>
      <c r="Z31" s="46">
        <v>0.39600000000000002</v>
      </c>
      <c r="AA31" s="46">
        <v>0.40899999999999997</v>
      </c>
      <c r="AB31" s="46">
        <v>0.42199999999999999</v>
      </c>
      <c r="AC31" s="46">
        <v>0.436</v>
      </c>
      <c r="AD31" s="46">
        <v>0.45100000000000001</v>
      </c>
      <c r="AE31" s="46">
        <v>0.46600000000000003</v>
      </c>
      <c r="AF31" s="46">
        <v>0.48199999999999998</v>
      </c>
      <c r="AG31" s="46">
        <v>0.5</v>
      </c>
      <c r="AH31" s="46">
        <v>0.51800000000000002</v>
      </c>
      <c r="AI31" s="46">
        <v>0.53700000000000003</v>
      </c>
      <c r="AJ31" s="46">
        <v>0.55800000000000005</v>
      </c>
      <c r="AK31" s="46">
        <v>0.57999999999999996</v>
      </c>
      <c r="AL31" s="46">
        <v>0.60299999999999998</v>
      </c>
      <c r="AM31" s="46">
        <v>0.629</v>
      </c>
      <c r="AN31" s="46">
        <v>0.65600000000000003</v>
      </c>
      <c r="AO31" s="46">
        <v>0.68400000000000005</v>
      </c>
      <c r="AP31" s="46">
        <v>0.71499999999999997</v>
      </c>
      <c r="AQ31" s="46">
        <v>0.749</v>
      </c>
      <c r="AR31" s="46">
        <v>0.78500000000000003</v>
      </c>
      <c r="AS31" s="46">
        <v>0.82399999999999995</v>
      </c>
      <c r="AT31" s="46">
        <v>0.86699999999999999</v>
      </c>
      <c r="AU31" s="46">
        <v>0.91300000000000003</v>
      </c>
      <c r="AV31" s="46">
        <v>0.96399999999999997</v>
      </c>
    </row>
    <row r="32" spans="1:48" x14ac:dyDescent="0.25">
      <c r="A32" s="44">
        <v>5</v>
      </c>
      <c r="B32" s="46">
        <v>0.214</v>
      </c>
      <c r="C32" s="46">
        <v>0.219</v>
      </c>
      <c r="D32" s="46">
        <v>0.224</v>
      </c>
      <c r="E32" s="46">
        <v>0.22900000000000001</v>
      </c>
      <c r="F32" s="46">
        <v>0.23400000000000001</v>
      </c>
      <c r="G32" s="46">
        <v>0.24</v>
      </c>
      <c r="H32" s="46">
        <v>0.245</v>
      </c>
      <c r="I32" s="46">
        <v>0.251</v>
      </c>
      <c r="J32" s="46">
        <v>0.25700000000000001</v>
      </c>
      <c r="K32" s="46">
        <v>0.26400000000000001</v>
      </c>
      <c r="L32" s="46">
        <v>0.27</v>
      </c>
      <c r="M32" s="46">
        <v>0.27700000000000002</v>
      </c>
      <c r="N32" s="46">
        <v>0.28399999999999997</v>
      </c>
      <c r="O32" s="46">
        <v>0.29199999999999998</v>
      </c>
      <c r="P32" s="46">
        <v>0.29899999999999999</v>
      </c>
      <c r="Q32" s="46">
        <v>0.307</v>
      </c>
      <c r="R32" s="46">
        <v>0.316</v>
      </c>
      <c r="S32" s="46">
        <v>0.32400000000000001</v>
      </c>
      <c r="T32" s="46">
        <v>0.33300000000000002</v>
      </c>
      <c r="U32" s="46">
        <v>0.34300000000000003</v>
      </c>
      <c r="V32" s="46">
        <v>0.35299999999999998</v>
      </c>
      <c r="W32" s="46">
        <v>0.36299999999999999</v>
      </c>
      <c r="X32" s="46">
        <v>0.374</v>
      </c>
      <c r="Y32" s="46">
        <v>0.38600000000000001</v>
      </c>
      <c r="Z32" s="46">
        <v>0.39800000000000002</v>
      </c>
      <c r="AA32" s="46">
        <v>0.41</v>
      </c>
      <c r="AB32" s="46">
        <v>0.42299999999999999</v>
      </c>
      <c r="AC32" s="46">
        <v>0.437</v>
      </c>
      <c r="AD32" s="46">
        <v>0.45200000000000001</v>
      </c>
      <c r="AE32" s="46">
        <v>0.46700000000000003</v>
      </c>
      <c r="AF32" s="46">
        <v>0.48399999999999999</v>
      </c>
      <c r="AG32" s="46">
        <v>0.501</v>
      </c>
      <c r="AH32" s="46">
        <v>0.52</v>
      </c>
      <c r="AI32" s="46">
        <v>0.53900000000000003</v>
      </c>
      <c r="AJ32" s="46">
        <v>0.56000000000000005</v>
      </c>
      <c r="AK32" s="46">
        <v>0.58199999999999996</v>
      </c>
      <c r="AL32" s="46">
        <v>0.60599999999999998</v>
      </c>
      <c r="AM32" s="46">
        <v>0.63100000000000001</v>
      </c>
      <c r="AN32" s="46">
        <v>0.65800000000000003</v>
      </c>
      <c r="AO32" s="46">
        <v>0.68700000000000006</v>
      </c>
      <c r="AP32" s="46">
        <v>0.71799999999999997</v>
      </c>
      <c r="AQ32" s="46">
        <v>0.752</v>
      </c>
      <c r="AR32" s="46">
        <v>0.78800000000000003</v>
      </c>
      <c r="AS32" s="46">
        <v>0.82799999999999996</v>
      </c>
      <c r="AT32" s="46">
        <v>0.871</v>
      </c>
      <c r="AU32" s="46">
        <v>0.91700000000000004</v>
      </c>
      <c r="AV32" s="46">
        <v>0.96899999999999997</v>
      </c>
    </row>
    <row r="33" spans="1:48" x14ac:dyDescent="0.25">
      <c r="A33" s="44">
        <v>6</v>
      </c>
      <c r="B33" s="46">
        <v>0.214</v>
      </c>
      <c r="C33" s="46">
        <v>0.219</v>
      </c>
      <c r="D33" s="46">
        <v>0.224</v>
      </c>
      <c r="E33" s="46">
        <v>0.22900000000000001</v>
      </c>
      <c r="F33" s="46">
        <v>0.23400000000000001</v>
      </c>
      <c r="G33" s="46">
        <v>0.24</v>
      </c>
      <c r="H33" s="46">
        <v>0.246</v>
      </c>
      <c r="I33" s="46">
        <v>0.252</v>
      </c>
      <c r="J33" s="46">
        <v>0.25800000000000001</v>
      </c>
      <c r="K33" s="46">
        <v>0.26400000000000001</v>
      </c>
      <c r="L33" s="46">
        <v>0.27100000000000002</v>
      </c>
      <c r="M33" s="46">
        <v>0.27800000000000002</v>
      </c>
      <c r="N33" s="46">
        <v>0.28499999999999998</v>
      </c>
      <c r="O33" s="46">
        <v>0.29199999999999998</v>
      </c>
      <c r="P33" s="46">
        <v>0.3</v>
      </c>
      <c r="Q33" s="46">
        <v>0.308</v>
      </c>
      <c r="R33" s="46">
        <v>0.316</v>
      </c>
      <c r="S33" s="46">
        <v>0.32500000000000001</v>
      </c>
      <c r="T33" s="46">
        <v>0.33400000000000002</v>
      </c>
      <c r="U33" s="46">
        <v>0.34399999999999997</v>
      </c>
      <c r="V33" s="46">
        <v>0.35399999999999998</v>
      </c>
      <c r="W33" s="46">
        <v>0.36399999999999999</v>
      </c>
      <c r="X33" s="46">
        <v>0.375</v>
      </c>
      <c r="Y33" s="46">
        <v>0.38700000000000001</v>
      </c>
      <c r="Z33" s="46">
        <v>0.39900000000000002</v>
      </c>
      <c r="AA33" s="46">
        <v>0.41099999999999998</v>
      </c>
      <c r="AB33" s="46">
        <v>0.42399999999999999</v>
      </c>
      <c r="AC33" s="46">
        <v>0.438</v>
      </c>
      <c r="AD33" s="46">
        <v>0.45300000000000001</v>
      </c>
      <c r="AE33" s="46">
        <v>0.46899999999999997</v>
      </c>
      <c r="AF33" s="46">
        <v>0.48499999999999999</v>
      </c>
      <c r="AG33" s="46">
        <v>0.503</v>
      </c>
      <c r="AH33" s="46">
        <v>0.52100000000000002</v>
      </c>
      <c r="AI33" s="46">
        <v>0.54100000000000004</v>
      </c>
      <c r="AJ33" s="46">
        <v>0.56200000000000006</v>
      </c>
      <c r="AK33" s="46">
        <v>0.58399999999999996</v>
      </c>
      <c r="AL33" s="46">
        <v>0.60799999999999998</v>
      </c>
      <c r="AM33" s="46">
        <v>0.63300000000000001</v>
      </c>
      <c r="AN33" s="46">
        <v>0.66</v>
      </c>
      <c r="AO33" s="46">
        <v>0.68899999999999995</v>
      </c>
      <c r="AP33" s="46">
        <v>0.72099999999999997</v>
      </c>
      <c r="AQ33" s="46">
        <v>0.755</v>
      </c>
      <c r="AR33" s="46">
        <v>0.79100000000000004</v>
      </c>
      <c r="AS33" s="46">
        <v>0.83099999999999996</v>
      </c>
      <c r="AT33" s="46">
        <v>0.874</v>
      </c>
      <c r="AU33" s="46">
        <v>0.92200000000000004</v>
      </c>
      <c r="AV33" s="46">
        <v>0.97299999999999998</v>
      </c>
    </row>
    <row r="34" spans="1:48" x14ac:dyDescent="0.25">
      <c r="A34" s="44">
        <v>7</v>
      </c>
      <c r="B34" s="46">
        <v>0.215</v>
      </c>
      <c r="C34" s="46">
        <v>0.219</v>
      </c>
      <c r="D34" s="46">
        <v>0.224</v>
      </c>
      <c r="E34" s="46">
        <v>0.23</v>
      </c>
      <c r="F34" s="46">
        <v>0.23499999999999999</v>
      </c>
      <c r="G34" s="46">
        <v>0.24</v>
      </c>
      <c r="H34" s="46">
        <v>0.246</v>
      </c>
      <c r="I34" s="46">
        <v>0.252</v>
      </c>
      <c r="J34" s="46">
        <v>0.25800000000000001</v>
      </c>
      <c r="K34" s="46">
        <v>0.26500000000000001</v>
      </c>
      <c r="L34" s="46">
        <v>0.27100000000000002</v>
      </c>
      <c r="M34" s="46">
        <v>0.27800000000000002</v>
      </c>
      <c r="N34" s="46">
        <v>0.28499999999999998</v>
      </c>
      <c r="O34" s="46">
        <v>0.29299999999999998</v>
      </c>
      <c r="P34" s="46">
        <v>0.30099999999999999</v>
      </c>
      <c r="Q34" s="46">
        <v>0.309</v>
      </c>
      <c r="R34" s="46">
        <v>0.317</v>
      </c>
      <c r="S34" s="46">
        <v>0.32600000000000001</v>
      </c>
      <c r="T34" s="46">
        <v>0.33500000000000002</v>
      </c>
      <c r="U34" s="46">
        <v>0.34499999999999997</v>
      </c>
      <c r="V34" s="46">
        <v>0.35499999999999998</v>
      </c>
      <c r="W34" s="46">
        <v>0.36499999999999999</v>
      </c>
      <c r="X34" s="46">
        <v>0.376</v>
      </c>
      <c r="Y34" s="46">
        <v>0.38800000000000001</v>
      </c>
      <c r="Z34" s="46">
        <v>0.4</v>
      </c>
      <c r="AA34" s="46">
        <v>0.41199999999999998</v>
      </c>
      <c r="AB34" s="46">
        <v>0.42599999999999999</v>
      </c>
      <c r="AC34" s="46">
        <v>0.44</v>
      </c>
      <c r="AD34" s="46">
        <v>0.45400000000000001</v>
      </c>
      <c r="AE34" s="46">
        <v>0.47</v>
      </c>
      <c r="AF34" s="46">
        <v>0.48699999999999999</v>
      </c>
      <c r="AG34" s="46">
        <v>0.504</v>
      </c>
      <c r="AH34" s="46">
        <v>0.52300000000000002</v>
      </c>
      <c r="AI34" s="46">
        <v>0.54200000000000004</v>
      </c>
      <c r="AJ34" s="46">
        <v>0.56299999999999994</v>
      </c>
      <c r="AK34" s="46">
        <v>0.58599999999999997</v>
      </c>
      <c r="AL34" s="46">
        <v>0.61</v>
      </c>
      <c r="AM34" s="46">
        <v>0.63500000000000001</v>
      </c>
      <c r="AN34" s="46">
        <v>0.66300000000000003</v>
      </c>
      <c r="AO34" s="46">
        <v>0.69199999999999995</v>
      </c>
      <c r="AP34" s="46">
        <v>0.72399999999999998</v>
      </c>
      <c r="AQ34" s="46">
        <v>0.75800000000000001</v>
      </c>
      <c r="AR34" s="46">
        <v>0.79500000000000004</v>
      </c>
      <c r="AS34" s="46">
        <v>0.83499999999999996</v>
      </c>
      <c r="AT34" s="46">
        <v>0.878</v>
      </c>
      <c r="AU34" s="46">
        <v>0.92600000000000005</v>
      </c>
      <c r="AV34" s="46">
        <v>0.97799999999999998</v>
      </c>
    </row>
    <row r="35" spans="1:48" x14ac:dyDescent="0.25">
      <c r="A35" s="44">
        <v>8</v>
      </c>
      <c r="B35" s="46">
        <v>0.215</v>
      </c>
      <c r="C35" s="46">
        <v>0.22</v>
      </c>
      <c r="D35" s="46">
        <v>0.22500000000000001</v>
      </c>
      <c r="E35" s="46">
        <v>0.23</v>
      </c>
      <c r="F35" s="46">
        <v>0.23499999999999999</v>
      </c>
      <c r="G35" s="46">
        <v>0.24099999999999999</v>
      </c>
      <c r="H35" s="46">
        <v>0.247</v>
      </c>
      <c r="I35" s="46">
        <v>0.253</v>
      </c>
      <c r="J35" s="46">
        <v>0.25900000000000001</v>
      </c>
      <c r="K35" s="46">
        <v>0.26500000000000001</v>
      </c>
      <c r="L35" s="46">
        <v>0.27200000000000002</v>
      </c>
      <c r="M35" s="46">
        <v>0.27900000000000003</v>
      </c>
      <c r="N35" s="46">
        <v>0.28599999999999998</v>
      </c>
      <c r="O35" s="46">
        <v>0.29399999999999998</v>
      </c>
      <c r="P35" s="46">
        <v>0.30099999999999999</v>
      </c>
      <c r="Q35" s="46">
        <v>0.309</v>
      </c>
      <c r="R35" s="46">
        <v>0.318</v>
      </c>
      <c r="S35" s="46">
        <v>0.32700000000000001</v>
      </c>
      <c r="T35" s="46">
        <v>0.33600000000000002</v>
      </c>
      <c r="U35" s="46">
        <v>0.34499999999999997</v>
      </c>
      <c r="V35" s="46">
        <v>0.35499999999999998</v>
      </c>
      <c r="W35" s="46">
        <v>0.36599999999999999</v>
      </c>
      <c r="X35" s="46">
        <v>0.377</v>
      </c>
      <c r="Y35" s="46">
        <v>0.38800000000000001</v>
      </c>
      <c r="Z35" s="46">
        <v>0.40100000000000002</v>
      </c>
      <c r="AA35" s="46">
        <v>0.41299999999999998</v>
      </c>
      <c r="AB35" s="46">
        <v>0.42699999999999999</v>
      </c>
      <c r="AC35" s="46">
        <v>0.441</v>
      </c>
      <c r="AD35" s="46">
        <v>0.45600000000000002</v>
      </c>
      <c r="AE35" s="46">
        <v>0.47099999999999997</v>
      </c>
      <c r="AF35" s="46">
        <v>0.48799999999999999</v>
      </c>
      <c r="AG35" s="46">
        <v>0.50600000000000001</v>
      </c>
      <c r="AH35" s="46">
        <v>0.52400000000000002</v>
      </c>
      <c r="AI35" s="46">
        <v>0.54400000000000004</v>
      </c>
      <c r="AJ35" s="46">
        <v>0.56499999999999995</v>
      </c>
      <c r="AK35" s="46">
        <v>0.58799999999999997</v>
      </c>
      <c r="AL35" s="46">
        <v>0.61199999999999999</v>
      </c>
      <c r="AM35" s="46">
        <v>0.63700000000000001</v>
      </c>
      <c r="AN35" s="46">
        <v>0.66500000000000004</v>
      </c>
      <c r="AO35" s="46">
        <v>0.69399999999999995</v>
      </c>
      <c r="AP35" s="46">
        <v>0.72599999999999998</v>
      </c>
      <c r="AQ35" s="46">
        <v>0.76100000000000001</v>
      </c>
      <c r="AR35" s="46">
        <v>0.79800000000000004</v>
      </c>
      <c r="AS35" s="46">
        <v>0.83799999999999997</v>
      </c>
      <c r="AT35" s="46">
        <v>0.88200000000000001</v>
      </c>
      <c r="AU35" s="46">
        <v>0.93</v>
      </c>
      <c r="AV35" s="46">
        <v>0.98199999999999998</v>
      </c>
    </row>
    <row r="36" spans="1:48" x14ac:dyDescent="0.25">
      <c r="A36" s="44">
        <v>9</v>
      </c>
      <c r="B36" s="46">
        <v>0.215</v>
      </c>
      <c r="C36" s="46">
        <v>0.22</v>
      </c>
      <c r="D36" s="46">
        <v>0.22500000000000001</v>
      </c>
      <c r="E36" s="46">
        <v>0.23</v>
      </c>
      <c r="F36" s="46">
        <v>0.23599999999999999</v>
      </c>
      <c r="G36" s="46">
        <v>0.24099999999999999</v>
      </c>
      <c r="H36" s="46">
        <v>0.247</v>
      </c>
      <c r="I36" s="46">
        <v>0.253</v>
      </c>
      <c r="J36" s="46">
        <v>0.25900000000000001</v>
      </c>
      <c r="K36" s="46">
        <v>0.26600000000000001</v>
      </c>
      <c r="L36" s="46">
        <v>0.27300000000000002</v>
      </c>
      <c r="M36" s="46">
        <v>0.27900000000000003</v>
      </c>
      <c r="N36" s="46">
        <v>0.28699999999999998</v>
      </c>
      <c r="O36" s="46">
        <v>0.29399999999999998</v>
      </c>
      <c r="P36" s="46">
        <v>0.30199999999999999</v>
      </c>
      <c r="Q36" s="46">
        <v>0.31</v>
      </c>
      <c r="R36" s="46">
        <v>0.31900000000000001</v>
      </c>
      <c r="S36" s="46">
        <v>0.32700000000000001</v>
      </c>
      <c r="T36" s="46">
        <v>0.33700000000000002</v>
      </c>
      <c r="U36" s="46">
        <v>0.34599999999999997</v>
      </c>
      <c r="V36" s="46">
        <v>0.35599999999999998</v>
      </c>
      <c r="W36" s="46">
        <v>0.36699999999999999</v>
      </c>
      <c r="X36" s="46">
        <v>0.378</v>
      </c>
      <c r="Y36" s="46">
        <v>0.38900000000000001</v>
      </c>
      <c r="Z36" s="46">
        <v>0.40200000000000002</v>
      </c>
      <c r="AA36" s="46">
        <v>0.41399999999999998</v>
      </c>
      <c r="AB36" s="46">
        <v>0.42799999999999999</v>
      </c>
      <c r="AC36" s="46">
        <v>0.442</v>
      </c>
      <c r="AD36" s="46">
        <v>0.45700000000000002</v>
      </c>
      <c r="AE36" s="46">
        <v>0.47299999999999998</v>
      </c>
      <c r="AF36" s="46">
        <v>0.48899999999999999</v>
      </c>
      <c r="AG36" s="46">
        <v>0.50700000000000001</v>
      </c>
      <c r="AH36" s="46">
        <v>0.52600000000000002</v>
      </c>
      <c r="AI36" s="46">
        <v>0.54600000000000004</v>
      </c>
      <c r="AJ36" s="46">
        <v>0.56699999999999995</v>
      </c>
      <c r="AK36" s="46">
        <v>0.59</v>
      </c>
      <c r="AL36" s="46">
        <v>0.61399999999999999</v>
      </c>
      <c r="AM36" s="46">
        <v>0.64</v>
      </c>
      <c r="AN36" s="46">
        <v>0.66700000000000004</v>
      </c>
      <c r="AO36" s="46">
        <v>0.69699999999999995</v>
      </c>
      <c r="AP36" s="46">
        <v>0.72899999999999998</v>
      </c>
      <c r="AQ36" s="46">
        <v>0.76400000000000001</v>
      </c>
      <c r="AR36" s="46">
        <v>0.80100000000000005</v>
      </c>
      <c r="AS36" s="46">
        <v>0.84199999999999997</v>
      </c>
      <c r="AT36" s="46">
        <v>0.88600000000000001</v>
      </c>
      <c r="AU36" s="46">
        <v>0.93400000000000005</v>
      </c>
      <c r="AV36" s="46">
        <v>0.98699999999999999</v>
      </c>
    </row>
    <row r="37" spans="1:48" x14ac:dyDescent="0.25">
      <c r="A37" s="44">
        <v>10</v>
      </c>
      <c r="B37" s="46">
        <v>0.216</v>
      </c>
      <c r="C37" s="46">
        <v>0.221</v>
      </c>
      <c r="D37" s="46">
        <v>0.22600000000000001</v>
      </c>
      <c r="E37" s="46">
        <v>0.23100000000000001</v>
      </c>
      <c r="F37" s="46">
        <v>0.23599999999999999</v>
      </c>
      <c r="G37" s="46">
        <v>0.24199999999999999</v>
      </c>
      <c r="H37" s="46">
        <v>0.248</v>
      </c>
      <c r="I37" s="46">
        <v>0.254</v>
      </c>
      <c r="J37" s="46">
        <v>0.26</v>
      </c>
      <c r="K37" s="46">
        <v>0.26600000000000001</v>
      </c>
      <c r="L37" s="46">
        <v>0.27300000000000002</v>
      </c>
      <c r="M37" s="46">
        <v>0.28000000000000003</v>
      </c>
      <c r="N37" s="46">
        <v>0.28699999999999998</v>
      </c>
      <c r="O37" s="46">
        <v>0.29499999999999998</v>
      </c>
      <c r="P37" s="46">
        <v>0.30299999999999999</v>
      </c>
      <c r="Q37" s="46">
        <v>0.311</v>
      </c>
      <c r="R37" s="46">
        <v>0.31900000000000001</v>
      </c>
      <c r="S37" s="46">
        <v>0.32800000000000001</v>
      </c>
      <c r="T37" s="46">
        <v>0.33700000000000002</v>
      </c>
      <c r="U37" s="46">
        <v>0.34699999999999998</v>
      </c>
      <c r="V37" s="46">
        <v>0.35699999999999998</v>
      </c>
      <c r="W37" s="46">
        <v>0.36799999999999999</v>
      </c>
      <c r="X37" s="46">
        <v>0.379</v>
      </c>
      <c r="Y37" s="46">
        <v>0.39</v>
      </c>
      <c r="Z37" s="46">
        <v>0.40300000000000002</v>
      </c>
      <c r="AA37" s="46">
        <v>0.41499999999999998</v>
      </c>
      <c r="AB37" s="46">
        <v>0.42899999999999999</v>
      </c>
      <c r="AC37" s="46">
        <v>0.443</v>
      </c>
      <c r="AD37" s="46">
        <v>0.45800000000000002</v>
      </c>
      <c r="AE37" s="46">
        <v>0.47399999999999998</v>
      </c>
      <c r="AF37" s="46">
        <v>0.49099999999999999</v>
      </c>
      <c r="AG37" s="46">
        <v>0.50900000000000001</v>
      </c>
      <c r="AH37" s="46">
        <v>0.52700000000000002</v>
      </c>
      <c r="AI37" s="46">
        <v>0.54700000000000004</v>
      </c>
      <c r="AJ37" s="46">
        <v>0.56899999999999995</v>
      </c>
      <c r="AK37" s="46">
        <v>0.59099999999999997</v>
      </c>
      <c r="AL37" s="46">
        <v>0.61599999999999999</v>
      </c>
      <c r="AM37" s="46">
        <v>0.64200000000000002</v>
      </c>
      <c r="AN37" s="46">
        <v>0.67</v>
      </c>
      <c r="AO37" s="46">
        <v>0.7</v>
      </c>
      <c r="AP37" s="46">
        <v>0.73199999999999998</v>
      </c>
      <c r="AQ37" s="46">
        <v>0.76700000000000002</v>
      </c>
      <c r="AR37" s="46">
        <v>0.80400000000000005</v>
      </c>
      <c r="AS37" s="46">
        <v>0.84499999999999997</v>
      </c>
      <c r="AT37" s="46">
        <v>0.88900000000000001</v>
      </c>
      <c r="AU37" s="46">
        <v>0.93799999999999994</v>
      </c>
      <c r="AV37" s="46">
        <v>0.99099999999999999</v>
      </c>
    </row>
    <row r="38" spans="1:48" x14ac:dyDescent="0.25">
      <c r="A38" s="44">
        <v>11</v>
      </c>
      <c r="B38" s="46">
        <v>0.216</v>
      </c>
      <c r="C38" s="46">
        <v>0.221</v>
      </c>
      <c r="D38" s="46">
        <v>0.22600000000000001</v>
      </c>
      <c r="E38" s="46">
        <v>0.23100000000000001</v>
      </c>
      <c r="F38" s="46">
        <v>0.23699999999999999</v>
      </c>
      <c r="G38" s="46">
        <v>0.24199999999999999</v>
      </c>
      <c r="H38" s="46">
        <v>0.248</v>
      </c>
      <c r="I38" s="46">
        <v>0.254</v>
      </c>
      <c r="J38" s="46">
        <v>0.26</v>
      </c>
      <c r="K38" s="46">
        <v>0.26700000000000002</v>
      </c>
      <c r="L38" s="46">
        <v>0.27400000000000002</v>
      </c>
      <c r="M38" s="46">
        <v>0.28100000000000003</v>
      </c>
      <c r="N38" s="46">
        <v>0.28799999999999998</v>
      </c>
      <c r="O38" s="46">
        <v>0.29499999999999998</v>
      </c>
      <c r="P38" s="46">
        <v>0.30299999999999999</v>
      </c>
      <c r="Q38" s="46">
        <v>0.311</v>
      </c>
      <c r="R38" s="46">
        <v>0.32</v>
      </c>
      <c r="S38" s="46">
        <v>0.32900000000000001</v>
      </c>
      <c r="T38" s="46">
        <v>0.33800000000000002</v>
      </c>
      <c r="U38" s="46">
        <v>0.34799999999999998</v>
      </c>
      <c r="V38" s="46">
        <v>0.35799999999999998</v>
      </c>
      <c r="W38" s="46">
        <v>0.36899999999999999</v>
      </c>
      <c r="X38" s="46">
        <v>0.38</v>
      </c>
      <c r="Y38" s="46">
        <v>0.39100000000000001</v>
      </c>
      <c r="Z38" s="46">
        <v>0.40400000000000003</v>
      </c>
      <c r="AA38" s="46">
        <v>0.41699999999999998</v>
      </c>
      <c r="AB38" s="46">
        <v>0.43</v>
      </c>
      <c r="AC38" s="46">
        <v>0.44400000000000001</v>
      </c>
      <c r="AD38" s="46">
        <v>0.45900000000000002</v>
      </c>
      <c r="AE38" s="46">
        <v>0.47499999999999998</v>
      </c>
      <c r="AF38" s="46">
        <v>0.49199999999999999</v>
      </c>
      <c r="AG38" s="46">
        <v>0.51</v>
      </c>
      <c r="AH38" s="46">
        <v>0.52900000000000003</v>
      </c>
      <c r="AI38" s="46">
        <v>0.54900000000000004</v>
      </c>
      <c r="AJ38" s="46">
        <v>0.57099999999999995</v>
      </c>
      <c r="AK38" s="46">
        <v>0.59299999999999997</v>
      </c>
      <c r="AL38" s="46">
        <v>0.61799999999999999</v>
      </c>
      <c r="AM38" s="46">
        <v>0.64400000000000002</v>
      </c>
      <c r="AN38" s="46">
        <v>0.67200000000000004</v>
      </c>
      <c r="AO38" s="46">
        <v>0.70199999999999996</v>
      </c>
      <c r="AP38" s="46">
        <v>0.73399999999999999</v>
      </c>
      <c r="AQ38" s="46">
        <v>0.76900000000000002</v>
      </c>
      <c r="AR38" s="46">
        <v>0.80700000000000005</v>
      </c>
      <c r="AS38" s="46">
        <v>0.84799999999999998</v>
      </c>
      <c r="AT38" s="46">
        <v>0.89300000000000002</v>
      </c>
      <c r="AU38" s="46">
        <v>0.94199999999999995</v>
      </c>
      <c r="AV38" s="46">
        <v>0.996</v>
      </c>
    </row>
  </sheetData>
  <sheetProtection algorithmName="SHA-512" hashValue="slwe/KS8s1pIpT9g9sHMQwbLRKKrzMQcCC9E7tqBoe9nfH/Ic35qu8h2OJzyqFttfB0lVHrE7EdNP4aH97EakQ==" saltValue="Oz5RPsMaRgXtxHbBVaK1Jw==" spinCount="100000" sheet="1" objects="1" scenarios="1"/>
  <conditionalFormatting sqref="A6:A21">
    <cfRule type="expression" dxfId="95" priority="1" stopIfTrue="1">
      <formula>MOD(ROW(),2)=0</formula>
    </cfRule>
    <cfRule type="expression" dxfId="94" priority="2" stopIfTrue="1">
      <formula>MOD(ROW(),2)&lt;&gt;0</formula>
    </cfRule>
  </conditionalFormatting>
  <conditionalFormatting sqref="A26:A38">
    <cfRule type="expression" dxfId="93" priority="5" stopIfTrue="1">
      <formula>MOD(ROW(),2)=0</formula>
    </cfRule>
    <cfRule type="expression" dxfId="92" priority="6" stopIfTrue="1">
      <formula>MOD(ROW(),2)&lt;&gt;0</formula>
    </cfRule>
  </conditionalFormatting>
  <conditionalFormatting sqref="B6:M21">
    <cfRule type="expression" dxfId="91" priority="3" stopIfTrue="1">
      <formula>MOD(ROW(),2)=0</formula>
    </cfRule>
    <cfRule type="expression" dxfId="90" priority="4" stopIfTrue="1">
      <formula>MOD(ROW(),2)&lt;&gt;0</formula>
    </cfRule>
  </conditionalFormatting>
  <conditionalFormatting sqref="B26:AV38">
    <cfRule type="expression" dxfId="89" priority="7" stopIfTrue="1">
      <formula>MOD(ROW(),2)=0</formula>
    </cfRule>
    <cfRule type="expression" dxfId="88" priority="8"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972C1-9F89-4EE2-AE2E-8AEA81455A82}">
  <sheetPr codeName="Sheet10"/>
  <dimension ref="A1:C73"/>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x-203</v>
      </c>
    </row>
    <row r="6" spans="1:3" x14ac:dyDescent="0.25">
      <c r="A6" s="41" t="s">
        <v>378</v>
      </c>
      <c r="B6" s="48" t="s">
        <v>379</v>
      </c>
      <c r="C6" s="48"/>
    </row>
    <row r="7" spans="1:3" x14ac:dyDescent="0.25">
      <c r="A7" s="41" t="s">
        <v>380</v>
      </c>
      <c r="B7" s="48" t="s">
        <v>31</v>
      </c>
      <c r="C7" s="48"/>
    </row>
    <row r="8" spans="1:3" x14ac:dyDescent="0.25">
      <c r="A8" s="41" t="s">
        <v>124</v>
      </c>
      <c r="B8" s="48">
        <v>2006</v>
      </c>
      <c r="C8" s="48"/>
    </row>
    <row r="9" spans="1:3" x14ac:dyDescent="0.25">
      <c r="A9" s="41" t="s">
        <v>125</v>
      </c>
      <c r="B9" s="48" t="s">
        <v>137</v>
      </c>
      <c r="C9" s="48"/>
    </row>
    <row r="10" spans="1:3" ht="25" x14ac:dyDescent="0.25">
      <c r="A10" s="41" t="s">
        <v>6</v>
      </c>
      <c r="B10" s="48" t="s">
        <v>148</v>
      </c>
      <c r="C10" s="48"/>
    </row>
    <row r="11" spans="1:3" x14ac:dyDescent="0.25">
      <c r="A11" s="41" t="s">
        <v>126</v>
      </c>
      <c r="B11" s="48" t="s">
        <v>139</v>
      </c>
      <c r="C11" s="48"/>
    </row>
    <row r="12" spans="1:3" x14ac:dyDescent="0.25">
      <c r="A12" s="41" t="s">
        <v>127</v>
      </c>
      <c r="B12" s="48" t="s">
        <v>140</v>
      </c>
      <c r="C12" s="48"/>
    </row>
    <row r="13" spans="1:3" x14ac:dyDescent="0.25">
      <c r="A13" s="41" t="s">
        <v>381</v>
      </c>
      <c r="B13" s="48" t="s">
        <v>141</v>
      </c>
      <c r="C13" s="48"/>
    </row>
    <row r="14" spans="1:3" x14ac:dyDescent="0.25">
      <c r="A14" s="41" t="s">
        <v>129</v>
      </c>
      <c r="B14" s="48">
        <v>203</v>
      </c>
      <c r="C14" s="48"/>
    </row>
    <row r="15" spans="1:3" x14ac:dyDescent="0.25">
      <c r="A15" s="41" t="s">
        <v>382</v>
      </c>
      <c r="B15" s="48" t="s">
        <v>149</v>
      </c>
      <c r="C15" s="48"/>
    </row>
    <row r="16" spans="1:3" x14ac:dyDescent="0.25">
      <c r="A16" s="41" t="s">
        <v>131</v>
      </c>
      <c r="B16" s="48" t="s">
        <v>143</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386</v>
      </c>
      <c r="C26" s="57" t="s">
        <v>389</v>
      </c>
    </row>
    <row r="27" spans="1:3" x14ac:dyDescent="0.25">
      <c r="A27" s="44">
        <v>18</v>
      </c>
      <c r="B27" s="45">
        <v>7.2</v>
      </c>
      <c r="C27" s="45">
        <v>2.15</v>
      </c>
    </row>
    <row r="28" spans="1:3" x14ac:dyDescent="0.25">
      <c r="A28" s="44">
        <v>19</v>
      </c>
      <c r="B28" s="45">
        <v>7.33</v>
      </c>
      <c r="C28" s="45">
        <v>2.25</v>
      </c>
    </row>
    <row r="29" spans="1:3" x14ac:dyDescent="0.25">
      <c r="A29" s="44">
        <v>20</v>
      </c>
      <c r="B29" s="45">
        <v>7.46</v>
      </c>
      <c r="C29" s="45">
        <v>2.29</v>
      </c>
    </row>
    <row r="30" spans="1:3" x14ac:dyDescent="0.25">
      <c r="A30" s="44">
        <v>21</v>
      </c>
      <c r="B30" s="45">
        <v>7.59</v>
      </c>
      <c r="C30" s="45">
        <v>2.33</v>
      </c>
    </row>
    <row r="31" spans="1:3" x14ac:dyDescent="0.25">
      <c r="A31" s="44">
        <v>22</v>
      </c>
      <c r="B31" s="45">
        <v>7.72</v>
      </c>
      <c r="C31" s="45">
        <v>2.37</v>
      </c>
    </row>
    <row r="32" spans="1:3" x14ac:dyDescent="0.25">
      <c r="A32" s="44">
        <v>23</v>
      </c>
      <c r="B32" s="45">
        <v>7.85</v>
      </c>
      <c r="C32" s="45">
        <v>2.42</v>
      </c>
    </row>
    <row r="33" spans="1:3" x14ac:dyDescent="0.25">
      <c r="A33" s="44">
        <v>24</v>
      </c>
      <c r="B33" s="45">
        <v>7.99</v>
      </c>
      <c r="C33" s="45">
        <v>2.46</v>
      </c>
    </row>
    <row r="34" spans="1:3" x14ac:dyDescent="0.25">
      <c r="A34" s="44">
        <v>25</v>
      </c>
      <c r="B34" s="45">
        <v>8.1300000000000008</v>
      </c>
      <c r="C34" s="45">
        <v>2.5</v>
      </c>
    </row>
    <row r="35" spans="1:3" x14ac:dyDescent="0.25">
      <c r="A35" s="44">
        <v>26</v>
      </c>
      <c r="B35" s="45">
        <v>8.27</v>
      </c>
      <c r="C35" s="45">
        <v>2.5499999999999998</v>
      </c>
    </row>
    <row r="36" spans="1:3" x14ac:dyDescent="0.25">
      <c r="A36" s="44">
        <v>27</v>
      </c>
      <c r="B36" s="45">
        <v>8.42</v>
      </c>
      <c r="C36" s="45">
        <v>2.59</v>
      </c>
    </row>
    <row r="37" spans="1:3" x14ac:dyDescent="0.25">
      <c r="A37" s="44">
        <v>28</v>
      </c>
      <c r="B37" s="45">
        <v>8.56</v>
      </c>
      <c r="C37" s="45">
        <v>2.63</v>
      </c>
    </row>
    <row r="38" spans="1:3" x14ac:dyDescent="0.25">
      <c r="A38" s="44">
        <v>29</v>
      </c>
      <c r="B38" s="45">
        <v>8.7100000000000009</v>
      </c>
      <c r="C38" s="45">
        <v>2.68</v>
      </c>
    </row>
    <row r="39" spans="1:3" x14ac:dyDescent="0.25">
      <c r="A39" s="44">
        <v>30</v>
      </c>
      <c r="B39" s="45">
        <v>8.8699999999999992</v>
      </c>
      <c r="C39" s="45">
        <v>2.73</v>
      </c>
    </row>
    <row r="40" spans="1:3" x14ac:dyDescent="0.25">
      <c r="A40" s="44">
        <v>31</v>
      </c>
      <c r="B40" s="45">
        <v>9.02</v>
      </c>
      <c r="C40" s="45">
        <v>2.78</v>
      </c>
    </row>
    <row r="41" spans="1:3" x14ac:dyDescent="0.25">
      <c r="A41" s="44">
        <v>32</v>
      </c>
      <c r="B41" s="45">
        <v>9.18</v>
      </c>
      <c r="C41" s="45">
        <v>2.82</v>
      </c>
    </row>
    <row r="42" spans="1:3" x14ac:dyDescent="0.25">
      <c r="A42" s="44">
        <v>33</v>
      </c>
      <c r="B42" s="45">
        <v>9.34</v>
      </c>
      <c r="C42" s="45">
        <v>2.87</v>
      </c>
    </row>
    <row r="43" spans="1:3" x14ac:dyDescent="0.25">
      <c r="A43" s="44">
        <v>34</v>
      </c>
      <c r="B43" s="45">
        <v>9.5</v>
      </c>
      <c r="C43" s="45">
        <v>2.92</v>
      </c>
    </row>
    <row r="44" spans="1:3" x14ac:dyDescent="0.25">
      <c r="A44" s="44">
        <v>35</v>
      </c>
      <c r="B44" s="45">
        <v>9.67</v>
      </c>
      <c r="C44" s="45">
        <v>2.97</v>
      </c>
    </row>
    <row r="45" spans="1:3" x14ac:dyDescent="0.25">
      <c r="A45" s="44">
        <v>36</v>
      </c>
      <c r="B45" s="45">
        <v>9.84</v>
      </c>
      <c r="C45" s="45">
        <v>3.03</v>
      </c>
    </row>
    <row r="46" spans="1:3" x14ac:dyDescent="0.25">
      <c r="A46" s="44">
        <v>37</v>
      </c>
      <c r="B46" s="45">
        <v>10.01</v>
      </c>
      <c r="C46" s="45">
        <v>3.08</v>
      </c>
    </row>
    <row r="47" spans="1:3" x14ac:dyDescent="0.25">
      <c r="A47" s="44">
        <v>38</v>
      </c>
      <c r="B47" s="45">
        <v>10.19</v>
      </c>
      <c r="C47" s="45">
        <v>3.13</v>
      </c>
    </row>
    <row r="48" spans="1:3" x14ac:dyDescent="0.25">
      <c r="A48" s="44">
        <v>39</v>
      </c>
      <c r="B48" s="45">
        <v>10.36</v>
      </c>
      <c r="C48" s="45">
        <v>3.18</v>
      </c>
    </row>
    <row r="49" spans="1:3" x14ac:dyDescent="0.25">
      <c r="A49" s="44">
        <v>40</v>
      </c>
      <c r="B49" s="45">
        <v>10.55</v>
      </c>
      <c r="C49" s="45">
        <v>3.23</v>
      </c>
    </row>
    <row r="50" spans="1:3" x14ac:dyDescent="0.25">
      <c r="A50" s="44">
        <v>41</v>
      </c>
      <c r="B50" s="45">
        <v>10.74</v>
      </c>
      <c r="C50" s="45">
        <v>3.28</v>
      </c>
    </row>
    <row r="51" spans="1:3" x14ac:dyDescent="0.25">
      <c r="A51" s="44">
        <v>42</v>
      </c>
      <c r="B51" s="45">
        <v>10.93</v>
      </c>
      <c r="C51" s="45">
        <v>3.34</v>
      </c>
    </row>
    <row r="52" spans="1:3" x14ac:dyDescent="0.25">
      <c r="A52" s="44">
        <v>43</v>
      </c>
      <c r="B52" s="45">
        <v>11.12</v>
      </c>
      <c r="C52" s="45">
        <v>3.39</v>
      </c>
    </row>
    <row r="53" spans="1:3" x14ac:dyDescent="0.25">
      <c r="A53" s="44">
        <v>44</v>
      </c>
      <c r="B53" s="45">
        <v>11.32</v>
      </c>
      <c r="C53" s="45">
        <v>3.44</v>
      </c>
    </row>
    <row r="54" spans="1:3" x14ac:dyDescent="0.25">
      <c r="A54" s="44">
        <v>45</v>
      </c>
      <c r="B54" s="45">
        <v>11.52</v>
      </c>
      <c r="C54" s="45">
        <v>3.49</v>
      </c>
    </row>
    <row r="55" spans="1:3" x14ac:dyDescent="0.25">
      <c r="A55" s="44">
        <v>46</v>
      </c>
      <c r="B55" s="45">
        <v>11.73</v>
      </c>
      <c r="C55" s="45">
        <v>3.54</v>
      </c>
    </row>
    <row r="56" spans="1:3" x14ac:dyDescent="0.25">
      <c r="A56" s="44">
        <v>47</v>
      </c>
      <c r="B56" s="45">
        <v>11.95</v>
      </c>
      <c r="C56" s="45">
        <v>3.58</v>
      </c>
    </row>
    <row r="57" spans="1:3" x14ac:dyDescent="0.25">
      <c r="A57" s="44">
        <v>48</v>
      </c>
      <c r="B57" s="45">
        <v>12.17</v>
      </c>
      <c r="C57" s="45">
        <v>3.63</v>
      </c>
    </row>
    <row r="58" spans="1:3" x14ac:dyDescent="0.25">
      <c r="A58" s="44">
        <v>49</v>
      </c>
      <c r="B58" s="45">
        <v>12.4</v>
      </c>
      <c r="C58" s="45">
        <v>3.67</v>
      </c>
    </row>
    <row r="59" spans="1:3" x14ac:dyDescent="0.25">
      <c r="A59" s="44">
        <v>50</v>
      </c>
      <c r="B59" s="45">
        <v>12.63</v>
      </c>
      <c r="C59" s="45">
        <v>3.71</v>
      </c>
    </row>
    <row r="60" spans="1:3" x14ac:dyDescent="0.25">
      <c r="A60" s="44">
        <v>51</v>
      </c>
      <c r="B60" s="45">
        <v>12.87</v>
      </c>
      <c r="C60" s="45">
        <v>3.76</v>
      </c>
    </row>
    <row r="61" spans="1:3" x14ac:dyDescent="0.25">
      <c r="A61" s="44">
        <v>52</v>
      </c>
      <c r="B61" s="45">
        <v>13.11</v>
      </c>
      <c r="C61" s="45">
        <v>3.8</v>
      </c>
    </row>
    <row r="62" spans="1:3" x14ac:dyDescent="0.25">
      <c r="A62" s="44">
        <v>53</v>
      </c>
      <c r="B62" s="45">
        <v>13.37</v>
      </c>
      <c r="C62" s="45">
        <v>3.83</v>
      </c>
    </row>
    <row r="63" spans="1:3" x14ac:dyDescent="0.25">
      <c r="A63" s="44">
        <v>54</v>
      </c>
      <c r="B63" s="45">
        <v>13.63</v>
      </c>
      <c r="C63" s="45">
        <v>3.87</v>
      </c>
    </row>
    <row r="64" spans="1:3" x14ac:dyDescent="0.25">
      <c r="A64" s="44">
        <v>55</v>
      </c>
      <c r="B64" s="45">
        <v>13.91</v>
      </c>
      <c r="C64" s="45">
        <v>3.89</v>
      </c>
    </row>
    <row r="65" spans="1:3" x14ac:dyDescent="0.25">
      <c r="A65" s="44">
        <v>56</v>
      </c>
      <c r="B65" s="45">
        <v>14.19</v>
      </c>
      <c r="C65" s="45">
        <v>3.92</v>
      </c>
    </row>
    <row r="66" spans="1:3" x14ac:dyDescent="0.25">
      <c r="A66" s="44">
        <v>57</v>
      </c>
      <c r="B66" s="45">
        <v>14.49</v>
      </c>
      <c r="C66" s="45">
        <v>3.94</v>
      </c>
    </row>
    <row r="67" spans="1:3" x14ac:dyDescent="0.25">
      <c r="A67" s="44">
        <v>58</v>
      </c>
      <c r="B67" s="45">
        <v>14.8</v>
      </c>
      <c r="C67" s="45">
        <v>3.95</v>
      </c>
    </row>
    <row r="68" spans="1:3" x14ac:dyDescent="0.25">
      <c r="A68" s="44">
        <v>59</v>
      </c>
      <c r="B68" s="45">
        <v>15.12</v>
      </c>
      <c r="C68" s="45">
        <v>3.97</v>
      </c>
    </row>
    <row r="69" spans="1:3" x14ac:dyDescent="0.25">
      <c r="A69" s="44">
        <v>60</v>
      </c>
      <c r="B69" s="45">
        <v>15.46</v>
      </c>
      <c r="C69" s="45">
        <v>3.98</v>
      </c>
    </row>
    <row r="70" spans="1:3" x14ac:dyDescent="0.25">
      <c r="A70" s="44">
        <v>61</v>
      </c>
      <c r="B70" s="45">
        <v>15.81</v>
      </c>
      <c r="C70" s="45">
        <v>3.98</v>
      </c>
    </row>
    <row r="71" spans="1:3" x14ac:dyDescent="0.25">
      <c r="A71" s="44">
        <v>62</v>
      </c>
      <c r="B71" s="45">
        <v>16.18</v>
      </c>
      <c r="C71" s="45">
        <v>3.99</v>
      </c>
    </row>
    <row r="72" spans="1:3" x14ac:dyDescent="0.25">
      <c r="A72" s="44">
        <v>63</v>
      </c>
      <c r="B72" s="45">
        <v>16.57</v>
      </c>
      <c r="C72" s="45">
        <v>3.98</v>
      </c>
    </row>
    <row r="73" spans="1:3" x14ac:dyDescent="0.25">
      <c r="A73" s="44">
        <v>64</v>
      </c>
      <c r="B73" s="45">
        <v>16.98</v>
      </c>
      <c r="C73" s="45">
        <v>3.98</v>
      </c>
    </row>
  </sheetData>
  <sheetProtection algorithmName="SHA-512" hashValue="A6XNxjkOBV/N2ODJ+rT1tLz01zhif66obdTsRbfxDKZG7cTpqIK0DujiGONWHfNujeg6YhvLrSsSRAHu+GlIFA==" saltValue="b6OmmmEZ+CwQsqXu8oqoCQ==" spinCount="100000" sheet="1" objects="1" scenarios="1"/>
  <conditionalFormatting sqref="A6:A21">
    <cfRule type="expression" dxfId="663" priority="9" stopIfTrue="1">
      <formula>MOD(ROW(),2)=0</formula>
    </cfRule>
    <cfRule type="expression" dxfId="662" priority="10" stopIfTrue="1">
      <formula>MOD(ROW(),2)&lt;&gt;0</formula>
    </cfRule>
  </conditionalFormatting>
  <conditionalFormatting sqref="A26:A73">
    <cfRule type="expression" dxfId="661" priority="13" stopIfTrue="1">
      <formula>MOD(ROW(),2)=0</formula>
    </cfRule>
    <cfRule type="expression" dxfId="660" priority="14" stopIfTrue="1">
      <formula>MOD(ROW(),2)&lt;&gt;0</formula>
    </cfRule>
  </conditionalFormatting>
  <conditionalFormatting sqref="B6:C21">
    <cfRule type="expression" dxfId="659" priority="11" stopIfTrue="1">
      <formula>MOD(ROW(),2)=0</formula>
    </cfRule>
    <cfRule type="expression" dxfId="658" priority="12" stopIfTrue="1">
      <formula>MOD(ROW(),2)&lt;&gt;0</formula>
    </cfRule>
  </conditionalFormatting>
  <conditionalFormatting sqref="B26:C73">
    <cfRule type="expression" dxfId="657" priority="15" stopIfTrue="1">
      <formula>MOD(ROW(),2)=0</formula>
    </cfRule>
    <cfRule type="expression" dxfId="656" priority="16" stopIfTrue="1">
      <formula>MOD(ROW(),2)&lt;&gt;0</formula>
    </cfRule>
  </conditionalFormatting>
  <pageMargins left="0.7" right="0.7" top="0.75" bottom="0.75" header="0.3" footer="0.3"/>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223B-D757-42CD-88FB-102A5D340071}">
  <sheetPr codeName="Sheet82"/>
  <dimension ref="A1:AQ38"/>
  <sheetViews>
    <sheetView showGridLines="0" workbookViewId="0">
      <selection activeCell="A6" sqref="A6"/>
    </sheetView>
  </sheetViews>
  <sheetFormatPr defaultRowHeight="12.5" x14ac:dyDescent="0.25"/>
  <cols>
    <col min="1" max="1" width="31.54296875" customWidth="1"/>
    <col min="2" max="43" width="22.54296875" customWidth="1"/>
  </cols>
  <sheetData>
    <row r="1" spans="1:13" s="1" customFormat="1" ht="20" x14ac:dyDescent="0.4">
      <c r="A1" s="2" t="s">
        <v>0</v>
      </c>
    </row>
    <row r="2" spans="1:13" s="1" customFormat="1" ht="15.5" x14ac:dyDescent="0.35">
      <c r="A2" s="30" t="s">
        <v>1</v>
      </c>
      <c r="B2" s="3" t="str">
        <f>wb_title</f>
        <v>Fire_E - Consolidated Factor Spreadsheet</v>
      </c>
    </row>
    <row r="3" spans="1:13" s="1" customFormat="1" ht="15.5" x14ac:dyDescent="0.35">
      <c r="A3" s="30" t="s">
        <v>2</v>
      </c>
      <c r="B3" s="3" t="str">
        <f>TABLE_FACTOR_TYPE_1 &amp; " - x-" &amp; TABLE_SERIES_NUMBER_1</f>
        <v>Scheme pays AA - x-619</v>
      </c>
    </row>
    <row r="6" spans="1:13" x14ac:dyDescent="0.25">
      <c r="A6" s="41" t="s">
        <v>378</v>
      </c>
      <c r="B6" s="48" t="s">
        <v>379</v>
      </c>
      <c r="C6" s="48"/>
      <c r="D6" s="48"/>
      <c r="E6" s="48"/>
      <c r="F6" s="48"/>
      <c r="G6" s="48"/>
      <c r="H6" s="48"/>
      <c r="I6" s="48"/>
      <c r="J6" s="48"/>
      <c r="K6" s="48"/>
      <c r="L6" s="48"/>
      <c r="M6" s="48"/>
    </row>
    <row r="7" spans="1:13" x14ac:dyDescent="0.25">
      <c r="A7" s="41" t="s">
        <v>380</v>
      </c>
      <c r="B7" s="48" t="s">
        <v>31</v>
      </c>
      <c r="C7" s="48"/>
      <c r="D7" s="48"/>
      <c r="E7" s="48"/>
      <c r="F7" s="48"/>
      <c r="G7" s="48"/>
      <c r="H7" s="48"/>
      <c r="I7" s="48"/>
      <c r="J7" s="48"/>
      <c r="K7" s="48"/>
      <c r="L7" s="48"/>
      <c r="M7" s="48"/>
    </row>
    <row r="8" spans="1:13" x14ac:dyDescent="0.25">
      <c r="A8" s="41" t="s">
        <v>124</v>
      </c>
      <c r="B8" s="48">
        <v>2006</v>
      </c>
      <c r="C8" s="48"/>
      <c r="D8" s="48"/>
      <c r="E8" s="48"/>
      <c r="F8" s="48"/>
      <c r="G8" s="48"/>
      <c r="H8" s="48"/>
      <c r="I8" s="48"/>
      <c r="J8" s="48"/>
      <c r="K8" s="48"/>
      <c r="L8" s="48"/>
      <c r="M8" s="48"/>
    </row>
    <row r="9" spans="1:13" x14ac:dyDescent="0.25">
      <c r="A9" s="41" t="s">
        <v>125</v>
      </c>
      <c r="B9" s="48" t="s">
        <v>294</v>
      </c>
      <c r="C9" s="48"/>
      <c r="D9" s="48"/>
      <c r="E9" s="48"/>
      <c r="F9" s="48"/>
      <c r="G9" s="48"/>
      <c r="H9" s="48"/>
      <c r="I9" s="48"/>
      <c r="J9" s="48"/>
      <c r="K9" s="48"/>
      <c r="L9" s="48"/>
      <c r="M9" s="48"/>
    </row>
    <row r="10" spans="1:13" x14ac:dyDescent="0.25">
      <c r="A10" s="41" t="s">
        <v>6</v>
      </c>
      <c r="B10" s="48" t="s">
        <v>338</v>
      </c>
      <c r="C10" s="48"/>
      <c r="D10" s="48"/>
      <c r="E10" s="48"/>
      <c r="F10" s="48"/>
      <c r="G10" s="48"/>
      <c r="H10" s="48"/>
      <c r="I10" s="48"/>
      <c r="J10" s="48"/>
      <c r="K10" s="48"/>
      <c r="L10" s="48"/>
      <c r="M10" s="48"/>
    </row>
    <row r="11" spans="1:13" x14ac:dyDescent="0.25">
      <c r="A11" s="41" t="s">
        <v>126</v>
      </c>
      <c r="B11" s="48" t="s">
        <v>213</v>
      </c>
      <c r="C11" s="48"/>
      <c r="D11" s="48"/>
      <c r="E11" s="48"/>
      <c r="F11" s="48"/>
      <c r="G11" s="48"/>
      <c r="H11" s="48"/>
      <c r="I11" s="48"/>
      <c r="J11" s="48"/>
      <c r="K11" s="48"/>
      <c r="L11" s="48"/>
      <c r="M11" s="48"/>
    </row>
    <row r="12" spans="1:13" x14ac:dyDescent="0.25">
      <c r="A12" s="41" t="s">
        <v>127</v>
      </c>
      <c r="B12" s="48" t="s">
        <v>326</v>
      </c>
      <c r="C12" s="48"/>
      <c r="D12" s="48"/>
      <c r="E12" s="48"/>
      <c r="F12" s="48"/>
      <c r="G12" s="48"/>
      <c r="H12" s="48"/>
      <c r="I12" s="48"/>
      <c r="J12" s="48"/>
      <c r="K12" s="48"/>
      <c r="L12" s="48"/>
      <c r="M12" s="48"/>
    </row>
    <row r="13" spans="1:13" x14ac:dyDescent="0.25">
      <c r="A13" s="41" t="s">
        <v>381</v>
      </c>
      <c r="B13" s="48">
        <v>1</v>
      </c>
      <c r="C13" s="48"/>
      <c r="D13" s="48"/>
      <c r="E13" s="48"/>
      <c r="F13" s="48"/>
      <c r="G13" s="48"/>
      <c r="H13" s="48"/>
      <c r="I13" s="48"/>
      <c r="J13" s="48"/>
      <c r="K13" s="48"/>
      <c r="L13" s="48"/>
      <c r="M13" s="48"/>
    </row>
    <row r="14" spans="1:13" x14ac:dyDescent="0.25">
      <c r="A14" s="41" t="s">
        <v>129</v>
      </c>
      <c r="B14" s="48">
        <v>619</v>
      </c>
      <c r="C14" s="48"/>
      <c r="D14" s="48"/>
      <c r="E14" s="48"/>
      <c r="F14" s="48"/>
      <c r="G14" s="48"/>
      <c r="H14" s="48"/>
      <c r="I14" s="48"/>
      <c r="J14" s="48"/>
      <c r="K14" s="48"/>
      <c r="L14" s="48"/>
      <c r="M14" s="48"/>
    </row>
    <row r="15" spans="1:13" x14ac:dyDescent="0.25">
      <c r="A15" s="41" t="s">
        <v>382</v>
      </c>
      <c r="B15" s="48" t="s">
        <v>339</v>
      </c>
      <c r="C15" s="48"/>
      <c r="D15" s="48"/>
      <c r="E15" s="48"/>
      <c r="F15" s="48"/>
      <c r="G15" s="48"/>
      <c r="H15" s="48"/>
      <c r="I15" s="48"/>
      <c r="J15" s="48"/>
      <c r="K15" s="48"/>
      <c r="L15" s="48"/>
      <c r="M15" s="48"/>
    </row>
    <row r="16" spans="1:13" x14ac:dyDescent="0.25">
      <c r="A16" s="41" t="s">
        <v>131</v>
      </c>
      <c r="B16" s="48" t="s">
        <v>340</v>
      </c>
      <c r="C16" s="48"/>
      <c r="D16" s="48"/>
      <c r="E16" s="48"/>
      <c r="F16" s="48"/>
      <c r="G16" s="48"/>
      <c r="H16" s="48"/>
      <c r="I16" s="48"/>
      <c r="J16" s="48"/>
      <c r="K16" s="48"/>
      <c r="L16" s="48"/>
      <c r="M16" s="48"/>
    </row>
    <row r="17" spans="1:43" x14ac:dyDescent="0.25">
      <c r="A17" s="42" t="s">
        <v>383</v>
      </c>
      <c r="B17" s="48"/>
      <c r="C17" s="48"/>
      <c r="D17" s="48"/>
      <c r="E17" s="48"/>
      <c r="F17" s="48"/>
      <c r="G17" s="48"/>
      <c r="H17" s="48"/>
      <c r="I17" s="48"/>
      <c r="J17" s="48"/>
      <c r="K17" s="48"/>
      <c r="L17" s="48"/>
      <c r="M17" s="48"/>
    </row>
    <row r="18" spans="1:43" x14ac:dyDescent="0.25">
      <c r="A18" s="41" t="s">
        <v>133</v>
      </c>
      <c r="B18" s="49">
        <v>45135</v>
      </c>
      <c r="C18" s="49"/>
      <c r="D18" s="49"/>
      <c r="E18" s="49"/>
      <c r="F18" s="49"/>
      <c r="G18" s="49"/>
      <c r="H18" s="49"/>
      <c r="I18" s="49"/>
      <c r="J18" s="49"/>
      <c r="K18" s="49"/>
      <c r="L18" s="49"/>
      <c r="M18" s="49"/>
    </row>
    <row r="19" spans="1:43" x14ac:dyDescent="0.25">
      <c r="A19" s="41" t="s">
        <v>134</v>
      </c>
      <c r="B19" s="49">
        <v>45135</v>
      </c>
      <c r="C19" s="49"/>
      <c r="D19" s="49"/>
      <c r="E19" s="49"/>
      <c r="F19" s="49"/>
      <c r="G19" s="49"/>
      <c r="H19" s="49"/>
      <c r="I19" s="49"/>
      <c r="J19" s="49"/>
      <c r="K19" s="49"/>
      <c r="L19" s="49"/>
      <c r="M19" s="49"/>
    </row>
    <row r="20" spans="1:43" x14ac:dyDescent="0.25">
      <c r="A20" s="41" t="s">
        <v>135</v>
      </c>
      <c r="B20" s="48" t="s">
        <v>144</v>
      </c>
      <c r="C20" s="48"/>
      <c r="D20" s="48"/>
      <c r="E20" s="48"/>
      <c r="F20" s="48"/>
      <c r="G20" s="48"/>
      <c r="H20" s="48"/>
      <c r="I20" s="48"/>
      <c r="J20" s="48"/>
      <c r="K20" s="48"/>
      <c r="L20" s="48"/>
      <c r="M20" s="48"/>
    </row>
    <row r="21" spans="1:43" x14ac:dyDescent="0.25">
      <c r="A21" s="41" t="s">
        <v>384</v>
      </c>
      <c r="B21" s="48" t="s">
        <v>64</v>
      </c>
      <c r="C21" s="48"/>
      <c r="D21" s="48"/>
      <c r="E21" s="48"/>
      <c r="F21" s="48"/>
      <c r="G21" s="48"/>
      <c r="H21" s="48"/>
      <c r="I21" s="48"/>
      <c r="J21" s="48"/>
      <c r="K21" s="48"/>
      <c r="L21" s="48"/>
      <c r="M21" s="48"/>
    </row>
    <row r="23" spans="1:43" x14ac:dyDescent="0.25">
      <c r="A23" s="23" t="str">
        <f>HYPERLINK("#'Factor List'!A1", "Back to Factor List")</f>
        <v>Back to Factor List</v>
      </c>
      <c r="B23" s="23" t="str">
        <f>HYPERLINK("#'Assumptions'!A1", "Assumptions")</f>
        <v>Assumptions</v>
      </c>
    </row>
    <row r="26" spans="1:43" s="58" customFormat="1" ht="13" x14ac:dyDescent="0.25">
      <c r="A26" s="57" t="s">
        <v>409</v>
      </c>
      <c r="B26" s="57">
        <v>18</v>
      </c>
      <c r="C26" s="57">
        <v>19</v>
      </c>
      <c r="D26" s="57">
        <v>20</v>
      </c>
      <c r="E26" s="57">
        <v>21</v>
      </c>
      <c r="F26" s="57">
        <v>22</v>
      </c>
      <c r="G26" s="57">
        <v>23</v>
      </c>
      <c r="H26" s="57">
        <v>24</v>
      </c>
      <c r="I26" s="57">
        <v>25</v>
      </c>
      <c r="J26" s="57">
        <v>26</v>
      </c>
      <c r="K26" s="57">
        <v>27</v>
      </c>
      <c r="L26" s="57">
        <v>28</v>
      </c>
      <c r="M26" s="57">
        <v>29</v>
      </c>
      <c r="N26" s="57">
        <v>30</v>
      </c>
      <c r="O26" s="57">
        <v>31</v>
      </c>
      <c r="P26" s="57">
        <v>32</v>
      </c>
      <c r="Q26" s="57">
        <v>33</v>
      </c>
      <c r="R26" s="57">
        <v>34</v>
      </c>
      <c r="S26" s="57">
        <v>35</v>
      </c>
      <c r="T26" s="57">
        <v>36</v>
      </c>
      <c r="U26" s="57">
        <v>37</v>
      </c>
      <c r="V26" s="57">
        <v>38</v>
      </c>
      <c r="W26" s="57">
        <v>39</v>
      </c>
      <c r="X26" s="57">
        <v>40</v>
      </c>
      <c r="Y26" s="57">
        <v>41</v>
      </c>
      <c r="Z26" s="57">
        <v>42</v>
      </c>
      <c r="AA26" s="57">
        <v>43</v>
      </c>
      <c r="AB26" s="57">
        <v>44</v>
      </c>
      <c r="AC26" s="57">
        <v>45</v>
      </c>
      <c r="AD26" s="57">
        <v>46</v>
      </c>
      <c r="AE26" s="57">
        <v>47</v>
      </c>
      <c r="AF26" s="57">
        <v>48</v>
      </c>
      <c r="AG26" s="57">
        <v>49</v>
      </c>
      <c r="AH26" s="57">
        <v>50</v>
      </c>
      <c r="AI26" s="57">
        <v>51</v>
      </c>
      <c r="AJ26" s="57">
        <v>52</v>
      </c>
      <c r="AK26" s="57">
        <v>53</v>
      </c>
      <c r="AL26" s="57">
        <v>54</v>
      </c>
      <c r="AM26" s="57">
        <v>55</v>
      </c>
      <c r="AN26" s="57">
        <v>56</v>
      </c>
      <c r="AO26" s="57">
        <v>57</v>
      </c>
      <c r="AP26" s="57">
        <v>58</v>
      </c>
      <c r="AQ26" s="57">
        <v>59</v>
      </c>
    </row>
    <row r="27" spans="1:43" x14ac:dyDescent="0.25">
      <c r="A27" s="44">
        <v>0</v>
      </c>
      <c r="B27" s="46">
        <v>0.26700000000000002</v>
      </c>
      <c r="C27" s="46">
        <v>0.27300000000000002</v>
      </c>
      <c r="D27" s="46">
        <v>0.27900000000000003</v>
      </c>
      <c r="E27" s="46">
        <v>0.28599999999999998</v>
      </c>
      <c r="F27" s="46">
        <v>0.29299999999999998</v>
      </c>
      <c r="G27" s="46">
        <v>0.3</v>
      </c>
      <c r="H27" s="46">
        <v>0.307</v>
      </c>
      <c r="I27" s="46">
        <v>0.315</v>
      </c>
      <c r="J27" s="46">
        <v>0.32200000000000001</v>
      </c>
      <c r="K27" s="46">
        <v>0.33</v>
      </c>
      <c r="L27" s="46">
        <v>0.33900000000000002</v>
      </c>
      <c r="M27" s="46">
        <v>0.34799999999999998</v>
      </c>
      <c r="N27" s="46">
        <v>0.35699999999999998</v>
      </c>
      <c r="O27" s="46">
        <v>0.36599999999999999</v>
      </c>
      <c r="P27" s="46">
        <v>0.376</v>
      </c>
      <c r="Q27" s="46">
        <v>0.38600000000000001</v>
      </c>
      <c r="R27" s="46">
        <v>0.39700000000000002</v>
      </c>
      <c r="S27" s="46">
        <v>0.40799999999999997</v>
      </c>
      <c r="T27" s="46">
        <v>0.42</v>
      </c>
      <c r="U27" s="46">
        <v>0.432</v>
      </c>
      <c r="V27" s="46">
        <v>0.44500000000000001</v>
      </c>
      <c r="W27" s="46">
        <v>0.45800000000000002</v>
      </c>
      <c r="X27" s="46">
        <v>0.47199999999999998</v>
      </c>
      <c r="Y27" s="46">
        <v>0.48599999999999999</v>
      </c>
      <c r="Z27" s="46">
        <v>0.502</v>
      </c>
      <c r="AA27" s="46">
        <v>0.51800000000000002</v>
      </c>
      <c r="AB27" s="46">
        <v>0.53500000000000003</v>
      </c>
      <c r="AC27" s="46">
        <v>0.55200000000000005</v>
      </c>
      <c r="AD27" s="46">
        <v>0.57099999999999995</v>
      </c>
      <c r="AE27" s="46">
        <v>0.59099999999999997</v>
      </c>
      <c r="AF27" s="46">
        <v>0.61199999999999999</v>
      </c>
      <c r="AG27" s="46">
        <v>0.63400000000000001</v>
      </c>
      <c r="AH27" s="46">
        <v>0.65800000000000003</v>
      </c>
      <c r="AI27" s="46">
        <v>0.68300000000000005</v>
      </c>
      <c r="AJ27" s="46">
        <v>0.70899999999999996</v>
      </c>
      <c r="AK27" s="46">
        <v>0.73699999999999999</v>
      </c>
      <c r="AL27" s="46">
        <v>0.76700000000000002</v>
      </c>
      <c r="AM27" s="46">
        <v>0.8</v>
      </c>
      <c r="AN27" s="46">
        <v>0.83399999999999996</v>
      </c>
      <c r="AO27" s="46">
        <v>0.871</v>
      </c>
      <c r="AP27" s="46">
        <v>0.91100000000000003</v>
      </c>
      <c r="AQ27" s="46">
        <v>0.95399999999999996</v>
      </c>
    </row>
    <row r="28" spans="1:43" x14ac:dyDescent="0.25">
      <c r="A28" s="44">
        <v>1</v>
      </c>
      <c r="B28" s="46">
        <v>0.26700000000000002</v>
      </c>
      <c r="C28" s="46">
        <v>0.27300000000000002</v>
      </c>
      <c r="D28" s="46">
        <v>0.28000000000000003</v>
      </c>
      <c r="E28" s="46">
        <v>0.28599999999999998</v>
      </c>
      <c r="F28" s="46">
        <v>0.29299999999999998</v>
      </c>
      <c r="G28" s="46">
        <v>0.3</v>
      </c>
      <c r="H28" s="46">
        <v>0.308</v>
      </c>
      <c r="I28" s="46">
        <v>0.315</v>
      </c>
      <c r="J28" s="46">
        <v>0.32300000000000001</v>
      </c>
      <c r="K28" s="46">
        <v>0.33100000000000002</v>
      </c>
      <c r="L28" s="46">
        <v>0.34</v>
      </c>
      <c r="M28" s="46">
        <v>0.34799999999999998</v>
      </c>
      <c r="N28" s="46">
        <v>0.35799999999999998</v>
      </c>
      <c r="O28" s="46">
        <v>0.36699999999999999</v>
      </c>
      <c r="P28" s="46">
        <v>0.377</v>
      </c>
      <c r="Q28" s="46">
        <v>0.38700000000000001</v>
      </c>
      <c r="R28" s="46">
        <v>0.39800000000000002</v>
      </c>
      <c r="S28" s="46">
        <v>0.40899999999999997</v>
      </c>
      <c r="T28" s="46">
        <v>0.42099999999999999</v>
      </c>
      <c r="U28" s="46">
        <v>0.433</v>
      </c>
      <c r="V28" s="46">
        <v>0.44600000000000001</v>
      </c>
      <c r="W28" s="46">
        <v>0.45900000000000002</v>
      </c>
      <c r="X28" s="46">
        <v>0.47299999999999998</v>
      </c>
      <c r="Y28" s="46">
        <v>0.48799999999999999</v>
      </c>
      <c r="Z28" s="46">
        <v>0.503</v>
      </c>
      <c r="AA28" s="46">
        <v>0.51900000000000002</v>
      </c>
      <c r="AB28" s="46">
        <v>0.53600000000000003</v>
      </c>
      <c r="AC28" s="46">
        <v>0.55400000000000005</v>
      </c>
      <c r="AD28" s="46">
        <v>0.57299999999999995</v>
      </c>
      <c r="AE28" s="46">
        <v>0.59299999999999997</v>
      </c>
      <c r="AF28" s="46">
        <v>0.61399999999999999</v>
      </c>
      <c r="AG28" s="46">
        <v>0.63600000000000001</v>
      </c>
      <c r="AH28" s="46">
        <v>0.66</v>
      </c>
      <c r="AI28" s="46">
        <v>0.68500000000000005</v>
      </c>
      <c r="AJ28" s="46">
        <v>0.71099999999999997</v>
      </c>
      <c r="AK28" s="46">
        <v>0.74</v>
      </c>
      <c r="AL28" s="46">
        <v>0.77</v>
      </c>
      <c r="AM28" s="46">
        <v>0.80200000000000005</v>
      </c>
      <c r="AN28" s="46">
        <v>0.83699999999999997</v>
      </c>
      <c r="AO28" s="46">
        <v>0.874</v>
      </c>
      <c r="AP28" s="46">
        <v>0.91400000000000003</v>
      </c>
      <c r="AQ28" s="46">
        <v>0.95799999999999996</v>
      </c>
    </row>
    <row r="29" spans="1:43" x14ac:dyDescent="0.25">
      <c r="A29" s="44">
        <v>2</v>
      </c>
      <c r="B29" s="46">
        <v>0.26800000000000002</v>
      </c>
      <c r="C29" s="46">
        <v>0.27400000000000002</v>
      </c>
      <c r="D29" s="46">
        <v>0.28000000000000003</v>
      </c>
      <c r="E29" s="46">
        <v>0.28699999999999998</v>
      </c>
      <c r="F29" s="46">
        <v>0.29399999999999998</v>
      </c>
      <c r="G29" s="46">
        <v>0.30099999999999999</v>
      </c>
      <c r="H29" s="46">
        <v>0.308</v>
      </c>
      <c r="I29" s="46">
        <v>0.316</v>
      </c>
      <c r="J29" s="46">
        <v>0.32400000000000001</v>
      </c>
      <c r="K29" s="46">
        <v>0.33200000000000002</v>
      </c>
      <c r="L29" s="46">
        <v>0.34</v>
      </c>
      <c r="M29" s="46">
        <v>0.34899999999999998</v>
      </c>
      <c r="N29" s="46">
        <v>0.35799999999999998</v>
      </c>
      <c r="O29" s="46">
        <v>0.36799999999999999</v>
      </c>
      <c r="P29" s="46">
        <v>0.378</v>
      </c>
      <c r="Q29" s="46">
        <v>0.38800000000000001</v>
      </c>
      <c r="R29" s="46">
        <v>0.39900000000000002</v>
      </c>
      <c r="S29" s="46">
        <v>0.41</v>
      </c>
      <c r="T29" s="46">
        <v>0.42199999999999999</v>
      </c>
      <c r="U29" s="46">
        <v>0.434</v>
      </c>
      <c r="V29" s="46">
        <v>0.44700000000000001</v>
      </c>
      <c r="W29" s="46">
        <v>0.46</v>
      </c>
      <c r="X29" s="46">
        <v>0.47399999999999998</v>
      </c>
      <c r="Y29" s="46">
        <v>0.48899999999999999</v>
      </c>
      <c r="Z29" s="46">
        <v>0.504</v>
      </c>
      <c r="AA29" s="46">
        <v>0.52100000000000002</v>
      </c>
      <c r="AB29" s="46">
        <v>0.53800000000000003</v>
      </c>
      <c r="AC29" s="46">
        <v>0.55600000000000005</v>
      </c>
      <c r="AD29" s="46">
        <v>0.57399999999999995</v>
      </c>
      <c r="AE29" s="46">
        <v>0.59399999999999997</v>
      </c>
      <c r="AF29" s="46">
        <v>0.61599999999999999</v>
      </c>
      <c r="AG29" s="46">
        <v>0.63800000000000001</v>
      </c>
      <c r="AH29" s="46">
        <v>0.66200000000000003</v>
      </c>
      <c r="AI29" s="46">
        <v>0.68700000000000006</v>
      </c>
      <c r="AJ29" s="46">
        <v>0.71399999999999997</v>
      </c>
      <c r="AK29" s="46">
        <v>0.74199999999999999</v>
      </c>
      <c r="AL29" s="46">
        <v>0.77300000000000002</v>
      </c>
      <c r="AM29" s="46">
        <v>0.80500000000000005</v>
      </c>
      <c r="AN29" s="46">
        <v>0.84</v>
      </c>
      <c r="AO29" s="46">
        <v>0.878</v>
      </c>
      <c r="AP29" s="46">
        <v>0.91800000000000004</v>
      </c>
      <c r="AQ29" s="46">
        <v>0.96099999999999997</v>
      </c>
    </row>
    <row r="30" spans="1:43" x14ac:dyDescent="0.25">
      <c r="A30" s="44">
        <v>3</v>
      </c>
      <c r="B30" s="46">
        <v>0.26800000000000002</v>
      </c>
      <c r="C30" s="46">
        <v>0.27500000000000002</v>
      </c>
      <c r="D30" s="46">
        <v>0.28100000000000003</v>
      </c>
      <c r="E30" s="46">
        <v>0.28799999999999998</v>
      </c>
      <c r="F30" s="46">
        <v>0.29399999999999998</v>
      </c>
      <c r="G30" s="46">
        <v>0.30199999999999999</v>
      </c>
      <c r="H30" s="46">
        <v>0.309</v>
      </c>
      <c r="I30" s="46">
        <v>0.316</v>
      </c>
      <c r="J30" s="46">
        <v>0.32400000000000001</v>
      </c>
      <c r="K30" s="46">
        <v>0.33300000000000002</v>
      </c>
      <c r="L30" s="46">
        <v>0.34100000000000003</v>
      </c>
      <c r="M30" s="46">
        <v>0.35</v>
      </c>
      <c r="N30" s="46">
        <v>0.35899999999999999</v>
      </c>
      <c r="O30" s="46">
        <v>0.36899999999999999</v>
      </c>
      <c r="P30" s="46">
        <v>0.379</v>
      </c>
      <c r="Q30" s="46">
        <v>0.38900000000000001</v>
      </c>
      <c r="R30" s="46">
        <v>0.4</v>
      </c>
      <c r="S30" s="46">
        <v>0.41099999999999998</v>
      </c>
      <c r="T30" s="46">
        <v>0.42299999999999999</v>
      </c>
      <c r="U30" s="46">
        <v>0.435</v>
      </c>
      <c r="V30" s="46">
        <v>0.44800000000000001</v>
      </c>
      <c r="W30" s="46">
        <v>0.46100000000000002</v>
      </c>
      <c r="X30" s="46">
        <v>0.47499999999999998</v>
      </c>
      <c r="Y30" s="46">
        <v>0.49</v>
      </c>
      <c r="Z30" s="46">
        <v>0.50600000000000001</v>
      </c>
      <c r="AA30" s="46">
        <v>0.52200000000000002</v>
      </c>
      <c r="AB30" s="46">
        <v>0.53900000000000003</v>
      </c>
      <c r="AC30" s="46">
        <v>0.55700000000000005</v>
      </c>
      <c r="AD30" s="46">
        <v>0.57599999999999996</v>
      </c>
      <c r="AE30" s="46">
        <v>0.59599999999999997</v>
      </c>
      <c r="AF30" s="46">
        <v>0.61699999999999999</v>
      </c>
      <c r="AG30" s="46">
        <v>0.64</v>
      </c>
      <c r="AH30" s="46">
        <v>0.66400000000000003</v>
      </c>
      <c r="AI30" s="46">
        <v>0.68899999999999995</v>
      </c>
      <c r="AJ30" s="46">
        <v>0.71599999999999997</v>
      </c>
      <c r="AK30" s="46">
        <v>0.745</v>
      </c>
      <c r="AL30" s="46">
        <v>0.77500000000000002</v>
      </c>
      <c r="AM30" s="46">
        <v>0.80800000000000005</v>
      </c>
      <c r="AN30" s="46">
        <v>0.84299999999999997</v>
      </c>
      <c r="AO30" s="46">
        <v>0.88100000000000001</v>
      </c>
      <c r="AP30" s="46">
        <v>0.92200000000000004</v>
      </c>
      <c r="AQ30" s="46">
        <v>0.96499999999999997</v>
      </c>
    </row>
    <row r="31" spans="1:43" x14ac:dyDescent="0.25">
      <c r="A31" s="44">
        <v>4</v>
      </c>
      <c r="B31" s="46">
        <v>0.26900000000000002</v>
      </c>
      <c r="C31" s="46">
        <v>0.27500000000000002</v>
      </c>
      <c r="D31" s="46">
        <v>0.28100000000000003</v>
      </c>
      <c r="E31" s="46">
        <v>0.28799999999999998</v>
      </c>
      <c r="F31" s="46">
        <v>0.29499999999999998</v>
      </c>
      <c r="G31" s="46">
        <v>0.30199999999999999</v>
      </c>
      <c r="H31" s="46">
        <v>0.31</v>
      </c>
      <c r="I31" s="46">
        <v>0.317</v>
      </c>
      <c r="J31" s="46">
        <v>0.32500000000000001</v>
      </c>
      <c r="K31" s="46">
        <v>0.33300000000000002</v>
      </c>
      <c r="L31" s="46">
        <v>0.34200000000000003</v>
      </c>
      <c r="M31" s="46">
        <v>0.35099999999999998</v>
      </c>
      <c r="N31" s="46">
        <v>0.36</v>
      </c>
      <c r="O31" s="46">
        <v>0.36899999999999999</v>
      </c>
      <c r="P31" s="46">
        <v>0.379</v>
      </c>
      <c r="Q31" s="46">
        <v>0.39</v>
      </c>
      <c r="R31" s="46">
        <v>0.40100000000000002</v>
      </c>
      <c r="S31" s="46">
        <v>0.41199999999999998</v>
      </c>
      <c r="T31" s="46">
        <v>0.42399999999999999</v>
      </c>
      <c r="U31" s="46">
        <v>0.436</v>
      </c>
      <c r="V31" s="46">
        <v>0.44900000000000001</v>
      </c>
      <c r="W31" s="46">
        <v>0.46200000000000002</v>
      </c>
      <c r="X31" s="46">
        <v>0.47699999999999998</v>
      </c>
      <c r="Y31" s="46">
        <v>0.49099999999999999</v>
      </c>
      <c r="Z31" s="46">
        <v>0.50700000000000001</v>
      </c>
      <c r="AA31" s="46">
        <v>0.52300000000000002</v>
      </c>
      <c r="AB31" s="46">
        <v>0.54100000000000004</v>
      </c>
      <c r="AC31" s="46">
        <v>0.55900000000000005</v>
      </c>
      <c r="AD31" s="46">
        <v>0.57799999999999996</v>
      </c>
      <c r="AE31" s="46">
        <v>0.59799999999999998</v>
      </c>
      <c r="AF31" s="46">
        <v>0.61899999999999999</v>
      </c>
      <c r="AG31" s="46">
        <v>0.64200000000000002</v>
      </c>
      <c r="AH31" s="46">
        <v>0.66600000000000004</v>
      </c>
      <c r="AI31" s="46">
        <v>0.69099999999999995</v>
      </c>
      <c r="AJ31" s="46">
        <v>0.71799999999999997</v>
      </c>
      <c r="AK31" s="46">
        <v>0.747</v>
      </c>
      <c r="AL31" s="46">
        <v>0.77800000000000002</v>
      </c>
      <c r="AM31" s="46">
        <v>0.81100000000000005</v>
      </c>
      <c r="AN31" s="46">
        <v>0.84599999999999997</v>
      </c>
      <c r="AO31" s="46">
        <v>0.88400000000000001</v>
      </c>
      <c r="AP31" s="46">
        <v>0.92500000000000004</v>
      </c>
      <c r="AQ31" s="46">
        <v>0.96899999999999997</v>
      </c>
    </row>
    <row r="32" spans="1:43" x14ac:dyDescent="0.25">
      <c r="A32" s="44">
        <v>5</v>
      </c>
      <c r="B32" s="46">
        <v>0.26900000000000002</v>
      </c>
      <c r="C32" s="46">
        <v>0.27600000000000002</v>
      </c>
      <c r="D32" s="46">
        <v>0.28199999999999997</v>
      </c>
      <c r="E32" s="46">
        <v>0.28899999999999998</v>
      </c>
      <c r="F32" s="46">
        <v>0.29599999999999999</v>
      </c>
      <c r="G32" s="46">
        <v>0.30299999999999999</v>
      </c>
      <c r="H32" s="46">
        <v>0.31</v>
      </c>
      <c r="I32" s="46">
        <v>0.318</v>
      </c>
      <c r="J32" s="46">
        <v>0.32600000000000001</v>
      </c>
      <c r="K32" s="46">
        <v>0.33400000000000002</v>
      </c>
      <c r="L32" s="46">
        <v>0.34300000000000003</v>
      </c>
      <c r="M32" s="46">
        <v>0.35099999999999998</v>
      </c>
      <c r="N32" s="46">
        <v>0.36099999999999999</v>
      </c>
      <c r="O32" s="46">
        <v>0.37</v>
      </c>
      <c r="P32" s="46">
        <v>0.38</v>
      </c>
      <c r="Q32" s="46">
        <v>0.39100000000000001</v>
      </c>
      <c r="R32" s="46">
        <v>0.40200000000000002</v>
      </c>
      <c r="S32" s="46">
        <v>0.41299999999999998</v>
      </c>
      <c r="T32" s="46">
        <v>0.42499999999999999</v>
      </c>
      <c r="U32" s="46">
        <v>0.437</v>
      </c>
      <c r="V32" s="46">
        <v>0.45</v>
      </c>
      <c r="W32" s="46">
        <v>0.46400000000000002</v>
      </c>
      <c r="X32" s="46">
        <v>0.47799999999999998</v>
      </c>
      <c r="Y32" s="46">
        <v>0.49299999999999999</v>
      </c>
      <c r="Z32" s="46">
        <v>0.50800000000000001</v>
      </c>
      <c r="AA32" s="46">
        <v>0.52500000000000002</v>
      </c>
      <c r="AB32" s="46">
        <v>0.54200000000000004</v>
      </c>
      <c r="AC32" s="46">
        <v>0.56000000000000005</v>
      </c>
      <c r="AD32" s="46">
        <v>0.57899999999999996</v>
      </c>
      <c r="AE32" s="46">
        <v>0.6</v>
      </c>
      <c r="AF32" s="46">
        <v>0.621</v>
      </c>
      <c r="AG32" s="46">
        <v>0.64400000000000002</v>
      </c>
      <c r="AH32" s="46">
        <v>0.66800000000000004</v>
      </c>
      <c r="AI32" s="46">
        <v>0.69399999999999995</v>
      </c>
      <c r="AJ32" s="46">
        <v>0.72099999999999997</v>
      </c>
      <c r="AK32" s="46">
        <v>0.75</v>
      </c>
      <c r="AL32" s="46">
        <v>0.78100000000000003</v>
      </c>
      <c r="AM32" s="46">
        <v>0.81399999999999995</v>
      </c>
      <c r="AN32" s="46">
        <v>0.84899999999999998</v>
      </c>
      <c r="AO32" s="46">
        <v>0.88800000000000001</v>
      </c>
      <c r="AP32" s="46">
        <v>0.92900000000000005</v>
      </c>
      <c r="AQ32" s="46">
        <v>0.97299999999999998</v>
      </c>
    </row>
    <row r="33" spans="1:43" x14ac:dyDescent="0.25">
      <c r="A33" s="44">
        <v>6</v>
      </c>
      <c r="B33" s="46">
        <v>0.27</v>
      </c>
      <c r="C33" s="46">
        <v>0.27600000000000002</v>
      </c>
      <c r="D33" s="46">
        <v>0.28299999999999997</v>
      </c>
      <c r="E33" s="46">
        <v>0.28899999999999998</v>
      </c>
      <c r="F33" s="46">
        <v>0.29599999999999999</v>
      </c>
      <c r="G33" s="46">
        <v>0.30299999999999999</v>
      </c>
      <c r="H33" s="46">
        <v>0.311</v>
      </c>
      <c r="I33" s="46">
        <v>0.318</v>
      </c>
      <c r="J33" s="46">
        <v>0.32600000000000001</v>
      </c>
      <c r="K33" s="46">
        <v>0.33500000000000002</v>
      </c>
      <c r="L33" s="46">
        <v>0.34300000000000003</v>
      </c>
      <c r="M33" s="46">
        <v>0.35199999999999998</v>
      </c>
      <c r="N33" s="46">
        <v>0.36099999999999999</v>
      </c>
      <c r="O33" s="46">
        <v>0.371</v>
      </c>
      <c r="P33" s="46">
        <v>0.38100000000000001</v>
      </c>
      <c r="Q33" s="46">
        <v>0.39200000000000002</v>
      </c>
      <c r="R33" s="46">
        <v>0.40300000000000002</v>
      </c>
      <c r="S33" s="46">
        <v>0.41399999999999998</v>
      </c>
      <c r="T33" s="46">
        <v>0.42599999999999999</v>
      </c>
      <c r="U33" s="46">
        <v>0.438</v>
      </c>
      <c r="V33" s="46">
        <v>0.45100000000000001</v>
      </c>
      <c r="W33" s="46">
        <v>0.46500000000000002</v>
      </c>
      <c r="X33" s="46">
        <v>0.47899999999999998</v>
      </c>
      <c r="Y33" s="46">
        <v>0.49399999999999999</v>
      </c>
      <c r="Z33" s="46">
        <v>0.51</v>
      </c>
      <c r="AA33" s="46">
        <v>0.52600000000000002</v>
      </c>
      <c r="AB33" s="46">
        <v>0.54400000000000004</v>
      </c>
      <c r="AC33" s="46">
        <v>0.56200000000000006</v>
      </c>
      <c r="AD33" s="46">
        <v>0.58099999999999996</v>
      </c>
      <c r="AE33" s="46">
        <v>0.60099999999999998</v>
      </c>
      <c r="AF33" s="46">
        <v>0.623</v>
      </c>
      <c r="AG33" s="46">
        <v>0.64600000000000002</v>
      </c>
      <c r="AH33" s="46">
        <v>0.67</v>
      </c>
      <c r="AI33" s="46">
        <v>0.69599999999999995</v>
      </c>
      <c r="AJ33" s="46">
        <v>0.72299999999999998</v>
      </c>
      <c r="AK33" s="46">
        <v>0.752</v>
      </c>
      <c r="AL33" s="46">
        <v>0.78300000000000003</v>
      </c>
      <c r="AM33" s="46">
        <v>0.81699999999999995</v>
      </c>
      <c r="AN33" s="46">
        <v>0.85299999999999998</v>
      </c>
      <c r="AO33" s="46">
        <v>0.89100000000000001</v>
      </c>
      <c r="AP33" s="46">
        <v>0.93200000000000005</v>
      </c>
      <c r="AQ33" s="46">
        <v>0.97699999999999998</v>
      </c>
    </row>
    <row r="34" spans="1:43" x14ac:dyDescent="0.25">
      <c r="A34" s="44">
        <v>7</v>
      </c>
      <c r="B34" s="46">
        <v>0.27</v>
      </c>
      <c r="C34" s="46">
        <v>0.27700000000000002</v>
      </c>
      <c r="D34" s="46">
        <v>0.28299999999999997</v>
      </c>
      <c r="E34" s="46">
        <v>0.28999999999999998</v>
      </c>
      <c r="F34" s="46">
        <v>0.29699999999999999</v>
      </c>
      <c r="G34" s="46">
        <v>0.30399999999999999</v>
      </c>
      <c r="H34" s="46">
        <v>0.311</v>
      </c>
      <c r="I34" s="46">
        <v>0.31900000000000001</v>
      </c>
      <c r="J34" s="46">
        <v>0.32700000000000001</v>
      </c>
      <c r="K34" s="46">
        <v>0.33500000000000002</v>
      </c>
      <c r="L34" s="46">
        <v>0.34399999999999997</v>
      </c>
      <c r="M34" s="46">
        <v>0.35299999999999998</v>
      </c>
      <c r="N34" s="46">
        <v>0.36199999999999999</v>
      </c>
      <c r="O34" s="46">
        <v>0.372</v>
      </c>
      <c r="P34" s="46">
        <v>0.38200000000000001</v>
      </c>
      <c r="Q34" s="46">
        <v>0.39300000000000002</v>
      </c>
      <c r="R34" s="46">
        <v>0.40300000000000002</v>
      </c>
      <c r="S34" s="46">
        <v>0.41499999999999998</v>
      </c>
      <c r="T34" s="46">
        <v>0.42699999999999999</v>
      </c>
      <c r="U34" s="46">
        <v>0.439</v>
      </c>
      <c r="V34" s="46">
        <v>0.45200000000000001</v>
      </c>
      <c r="W34" s="46">
        <v>0.46600000000000003</v>
      </c>
      <c r="X34" s="46">
        <v>0.48</v>
      </c>
      <c r="Y34" s="46">
        <v>0.495</v>
      </c>
      <c r="Z34" s="46">
        <v>0.51100000000000001</v>
      </c>
      <c r="AA34" s="46">
        <v>0.52800000000000002</v>
      </c>
      <c r="AB34" s="46">
        <v>0.54500000000000004</v>
      </c>
      <c r="AC34" s="46">
        <v>0.56299999999999994</v>
      </c>
      <c r="AD34" s="46">
        <v>0.58299999999999996</v>
      </c>
      <c r="AE34" s="46">
        <v>0.60299999999999998</v>
      </c>
      <c r="AF34" s="46">
        <v>0.625</v>
      </c>
      <c r="AG34" s="46">
        <v>0.64800000000000002</v>
      </c>
      <c r="AH34" s="46">
        <v>0.67200000000000004</v>
      </c>
      <c r="AI34" s="46">
        <v>0.69799999999999995</v>
      </c>
      <c r="AJ34" s="46">
        <v>0.72499999999999998</v>
      </c>
      <c r="AK34" s="46">
        <v>0.755</v>
      </c>
      <c r="AL34" s="46">
        <v>0.78600000000000003</v>
      </c>
      <c r="AM34" s="46">
        <v>0.82</v>
      </c>
      <c r="AN34" s="46">
        <v>0.85599999999999998</v>
      </c>
      <c r="AO34" s="46">
        <v>0.89400000000000002</v>
      </c>
      <c r="AP34" s="46">
        <v>0.93600000000000005</v>
      </c>
      <c r="AQ34" s="46">
        <v>0.98099999999999998</v>
      </c>
    </row>
    <row r="35" spans="1:43" x14ac:dyDescent="0.25">
      <c r="A35" s="44">
        <v>8</v>
      </c>
      <c r="B35" s="46">
        <v>0.27100000000000002</v>
      </c>
      <c r="C35" s="46">
        <v>0.27700000000000002</v>
      </c>
      <c r="D35" s="46">
        <v>0.28399999999999997</v>
      </c>
      <c r="E35" s="46">
        <v>0.28999999999999998</v>
      </c>
      <c r="F35" s="46">
        <v>0.29699999999999999</v>
      </c>
      <c r="G35" s="46">
        <v>0.30499999999999999</v>
      </c>
      <c r="H35" s="46">
        <v>0.312</v>
      </c>
      <c r="I35" s="46">
        <v>0.32</v>
      </c>
      <c r="J35" s="46">
        <v>0.32800000000000001</v>
      </c>
      <c r="K35" s="46">
        <v>0.33600000000000002</v>
      </c>
      <c r="L35" s="46">
        <v>0.34499999999999997</v>
      </c>
      <c r="M35" s="46">
        <v>0.35399999999999998</v>
      </c>
      <c r="N35" s="46">
        <v>0.36299999999999999</v>
      </c>
      <c r="O35" s="46">
        <v>0.373</v>
      </c>
      <c r="P35" s="46">
        <v>0.38300000000000001</v>
      </c>
      <c r="Q35" s="46">
        <v>0.39300000000000002</v>
      </c>
      <c r="R35" s="46">
        <v>0.40400000000000003</v>
      </c>
      <c r="S35" s="46">
        <v>0.41599999999999998</v>
      </c>
      <c r="T35" s="46">
        <v>0.42799999999999999</v>
      </c>
      <c r="U35" s="46">
        <v>0.44</v>
      </c>
      <c r="V35" s="46">
        <v>0.45300000000000001</v>
      </c>
      <c r="W35" s="46">
        <v>0.46700000000000003</v>
      </c>
      <c r="X35" s="46">
        <v>0.48099999999999998</v>
      </c>
      <c r="Y35" s="46">
        <v>0.497</v>
      </c>
      <c r="Z35" s="46">
        <v>0.51200000000000001</v>
      </c>
      <c r="AA35" s="46">
        <v>0.52900000000000003</v>
      </c>
      <c r="AB35" s="46">
        <v>0.54600000000000004</v>
      </c>
      <c r="AC35" s="46">
        <v>0.56499999999999995</v>
      </c>
      <c r="AD35" s="46">
        <v>0.58399999999999996</v>
      </c>
      <c r="AE35" s="46">
        <v>0.60499999999999998</v>
      </c>
      <c r="AF35" s="46">
        <v>0.627</v>
      </c>
      <c r="AG35" s="46">
        <v>0.65</v>
      </c>
      <c r="AH35" s="46">
        <v>0.67400000000000004</v>
      </c>
      <c r="AI35" s="46">
        <v>0.7</v>
      </c>
      <c r="AJ35" s="46">
        <v>0.72799999999999998</v>
      </c>
      <c r="AK35" s="46">
        <v>0.75700000000000001</v>
      </c>
      <c r="AL35" s="46">
        <v>0.78900000000000003</v>
      </c>
      <c r="AM35" s="46">
        <v>0.82299999999999995</v>
      </c>
      <c r="AN35" s="46">
        <v>0.85899999999999999</v>
      </c>
      <c r="AO35" s="46">
        <v>0.89800000000000002</v>
      </c>
      <c r="AP35" s="46">
        <v>0.93899999999999995</v>
      </c>
      <c r="AQ35" s="46">
        <v>0.98499999999999999</v>
      </c>
    </row>
    <row r="36" spans="1:43" x14ac:dyDescent="0.25">
      <c r="A36" s="44">
        <v>9</v>
      </c>
      <c r="B36" s="46">
        <v>0.27100000000000002</v>
      </c>
      <c r="C36" s="46">
        <v>0.27800000000000002</v>
      </c>
      <c r="D36" s="46">
        <v>0.28399999999999997</v>
      </c>
      <c r="E36" s="46">
        <v>0.29099999999999998</v>
      </c>
      <c r="F36" s="46">
        <v>0.29799999999999999</v>
      </c>
      <c r="G36" s="46">
        <v>0.30499999999999999</v>
      </c>
      <c r="H36" s="46">
        <v>0.313</v>
      </c>
      <c r="I36" s="46">
        <v>0.32</v>
      </c>
      <c r="J36" s="46">
        <v>0.32800000000000001</v>
      </c>
      <c r="K36" s="46">
        <v>0.33700000000000002</v>
      </c>
      <c r="L36" s="46">
        <v>0.34499999999999997</v>
      </c>
      <c r="M36" s="46">
        <v>0.35399999999999998</v>
      </c>
      <c r="N36" s="46">
        <v>0.36399999999999999</v>
      </c>
      <c r="O36" s="46">
        <v>0.374</v>
      </c>
      <c r="P36" s="46">
        <v>0.38400000000000001</v>
      </c>
      <c r="Q36" s="46">
        <v>0.39400000000000002</v>
      </c>
      <c r="R36" s="46">
        <v>0.40500000000000003</v>
      </c>
      <c r="S36" s="46">
        <v>0.41699999999999998</v>
      </c>
      <c r="T36" s="46">
        <v>0.42899999999999999</v>
      </c>
      <c r="U36" s="46">
        <v>0.441</v>
      </c>
      <c r="V36" s="46">
        <v>0.45500000000000002</v>
      </c>
      <c r="W36" s="46">
        <v>0.46800000000000003</v>
      </c>
      <c r="X36" s="46">
        <v>0.48299999999999998</v>
      </c>
      <c r="Y36" s="46">
        <v>0.498</v>
      </c>
      <c r="Z36" s="46">
        <v>0.51400000000000001</v>
      </c>
      <c r="AA36" s="46">
        <v>0.53</v>
      </c>
      <c r="AB36" s="46">
        <v>0.54800000000000004</v>
      </c>
      <c r="AC36" s="46">
        <v>0.56599999999999995</v>
      </c>
      <c r="AD36" s="46">
        <v>0.58599999999999997</v>
      </c>
      <c r="AE36" s="46">
        <v>0.60699999999999998</v>
      </c>
      <c r="AF36" s="46">
        <v>0.629</v>
      </c>
      <c r="AG36" s="46">
        <v>0.65200000000000002</v>
      </c>
      <c r="AH36" s="46">
        <v>0.67600000000000005</v>
      </c>
      <c r="AI36" s="46">
        <v>0.70199999999999996</v>
      </c>
      <c r="AJ36" s="46">
        <v>0.73</v>
      </c>
      <c r="AK36" s="46">
        <v>0.76</v>
      </c>
      <c r="AL36" s="46">
        <v>0.79200000000000004</v>
      </c>
      <c r="AM36" s="46">
        <v>0.82499999999999996</v>
      </c>
      <c r="AN36" s="46">
        <v>0.86199999999999999</v>
      </c>
      <c r="AO36" s="46">
        <v>0.90100000000000002</v>
      </c>
      <c r="AP36" s="46">
        <v>0.94299999999999995</v>
      </c>
      <c r="AQ36" s="46">
        <v>0.98799999999999999</v>
      </c>
    </row>
    <row r="37" spans="1:43" x14ac:dyDescent="0.25">
      <c r="A37" s="44">
        <v>10</v>
      </c>
      <c r="B37" s="46">
        <v>0.27200000000000002</v>
      </c>
      <c r="C37" s="46">
        <v>0.27800000000000002</v>
      </c>
      <c r="D37" s="46">
        <v>0.28499999999999998</v>
      </c>
      <c r="E37" s="46">
        <v>0.29199999999999998</v>
      </c>
      <c r="F37" s="46">
        <v>0.29899999999999999</v>
      </c>
      <c r="G37" s="46">
        <v>0.30599999999999999</v>
      </c>
      <c r="H37" s="46">
        <v>0.313</v>
      </c>
      <c r="I37" s="46">
        <v>0.32100000000000001</v>
      </c>
      <c r="J37" s="46">
        <v>0.32900000000000001</v>
      </c>
      <c r="K37" s="46">
        <v>0.33800000000000002</v>
      </c>
      <c r="L37" s="46">
        <v>0.34599999999999997</v>
      </c>
      <c r="M37" s="46">
        <v>0.35499999999999998</v>
      </c>
      <c r="N37" s="46">
        <v>0.36499999999999999</v>
      </c>
      <c r="O37" s="46">
        <v>0.374</v>
      </c>
      <c r="P37" s="46">
        <v>0.38500000000000001</v>
      </c>
      <c r="Q37" s="46">
        <v>0.39500000000000002</v>
      </c>
      <c r="R37" s="46">
        <v>0.40600000000000003</v>
      </c>
      <c r="S37" s="46">
        <v>0.41799999999999998</v>
      </c>
      <c r="T37" s="46">
        <v>0.43</v>
      </c>
      <c r="U37" s="46">
        <v>0.442</v>
      </c>
      <c r="V37" s="46">
        <v>0.45600000000000002</v>
      </c>
      <c r="W37" s="46">
        <v>0.46899999999999997</v>
      </c>
      <c r="X37" s="46">
        <v>0.48399999999999999</v>
      </c>
      <c r="Y37" s="46">
        <v>0.499</v>
      </c>
      <c r="Z37" s="46">
        <v>0.51500000000000001</v>
      </c>
      <c r="AA37" s="46">
        <v>0.53200000000000003</v>
      </c>
      <c r="AB37" s="46">
        <v>0.54900000000000004</v>
      </c>
      <c r="AC37" s="46">
        <v>0.56799999999999995</v>
      </c>
      <c r="AD37" s="46">
        <v>0.58799999999999997</v>
      </c>
      <c r="AE37" s="46">
        <v>0.60799999999999998</v>
      </c>
      <c r="AF37" s="46">
        <v>0.63</v>
      </c>
      <c r="AG37" s="46">
        <v>0.65400000000000003</v>
      </c>
      <c r="AH37" s="46">
        <v>0.67800000000000005</v>
      </c>
      <c r="AI37" s="46">
        <v>0.70499999999999996</v>
      </c>
      <c r="AJ37" s="46">
        <v>0.73299999999999998</v>
      </c>
      <c r="AK37" s="46">
        <v>0.76200000000000001</v>
      </c>
      <c r="AL37" s="46">
        <v>0.79400000000000004</v>
      </c>
      <c r="AM37" s="46">
        <v>0.82799999999999996</v>
      </c>
      <c r="AN37" s="46">
        <v>0.86499999999999999</v>
      </c>
      <c r="AO37" s="46">
        <v>0.90400000000000003</v>
      </c>
      <c r="AP37" s="46">
        <v>0.94699999999999995</v>
      </c>
      <c r="AQ37" s="46">
        <v>0.99199999999999999</v>
      </c>
    </row>
    <row r="38" spans="1:43" x14ac:dyDescent="0.25">
      <c r="A38" s="44">
        <v>11</v>
      </c>
      <c r="B38" s="46">
        <v>0.27200000000000002</v>
      </c>
      <c r="C38" s="46">
        <v>0.27900000000000003</v>
      </c>
      <c r="D38" s="46">
        <v>0.28499999999999998</v>
      </c>
      <c r="E38" s="46">
        <v>0.29199999999999998</v>
      </c>
      <c r="F38" s="46">
        <v>0.29899999999999999</v>
      </c>
      <c r="G38" s="46">
        <v>0.30599999999999999</v>
      </c>
      <c r="H38" s="46">
        <v>0.314</v>
      </c>
      <c r="I38" s="46">
        <v>0.32200000000000001</v>
      </c>
      <c r="J38" s="46">
        <v>0.33</v>
      </c>
      <c r="K38" s="46">
        <v>0.33800000000000002</v>
      </c>
      <c r="L38" s="46">
        <v>0.34699999999999998</v>
      </c>
      <c r="M38" s="46">
        <v>0.35599999999999998</v>
      </c>
      <c r="N38" s="46">
        <v>0.36499999999999999</v>
      </c>
      <c r="O38" s="46">
        <v>0.375</v>
      </c>
      <c r="P38" s="46">
        <v>0.38500000000000001</v>
      </c>
      <c r="Q38" s="46">
        <v>0.39600000000000002</v>
      </c>
      <c r="R38" s="46">
        <v>0.40699999999999997</v>
      </c>
      <c r="S38" s="46">
        <v>0.41899999999999998</v>
      </c>
      <c r="T38" s="46">
        <v>0.43099999999999999</v>
      </c>
      <c r="U38" s="46">
        <v>0.443</v>
      </c>
      <c r="V38" s="46">
        <v>0.45700000000000002</v>
      </c>
      <c r="W38" s="46">
        <v>0.47099999999999997</v>
      </c>
      <c r="X38" s="46">
        <v>0.48499999999999999</v>
      </c>
      <c r="Y38" s="46">
        <v>0.5</v>
      </c>
      <c r="Z38" s="46">
        <v>0.51600000000000001</v>
      </c>
      <c r="AA38" s="46">
        <v>0.53300000000000003</v>
      </c>
      <c r="AB38" s="46">
        <v>0.55100000000000005</v>
      </c>
      <c r="AC38" s="46">
        <v>0.56999999999999995</v>
      </c>
      <c r="AD38" s="46">
        <v>0.58899999999999997</v>
      </c>
      <c r="AE38" s="46">
        <v>0.61</v>
      </c>
      <c r="AF38" s="46">
        <v>0.63200000000000001</v>
      </c>
      <c r="AG38" s="46">
        <v>0.65600000000000003</v>
      </c>
      <c r="AH38" s="46">
        <v>0.68</v>
      </c>
      <c r="AI38" s="46">
        <v>0.70699999999999996</v>
      </c>
      <c r="AJ38" s="46">
        <v>0.73499999999999999</v>
      </c>
      <c r="AK38" s="46">
        <v>0.76500000000000001</v>
      </c>
      <c r="AL38" s="46">
        <v>0.79700000000000004</v>
      </c>
      <c r="AM38" s="46">
        <v>0.83099999999999996</v>
      </c>
      <c r="AN38" s="46">
        <v>0.86799999999999999</v>
      </c>
      <c r="AO38" s="46">
        <v>0.90800000000000003</v>
      </c>
      <c r="AP38" s="46">
        <v>0.95</v>
      </c>
      <c r="AQ38" s="46">
        <v>0.996</v>
      </c>
    </row>
  </sheetData>
  <sheetProtection algorithmName="SHA-512" hashValue="iQTjnBgkasZXEa9Dqjx2r9+oyrVych0s2beEi5GaaQugJcv90bFwuYRqsOydQJkLlWWyTRf8rwpUWoCAfeQZKw==" saltValue="TQdpRmQKTigFQ1WpDAw6Vw==" spinCount="100000" sheet="1" objects="1" scenarios="1"/>
  <conditionalFormatting sqref="A6:A21">
    <cfRule type="expression" dxfId="87" priority="1" stopIfTrue="1">
      <formula>MOD(ROW(),2)=0</formula>
    </cfRule>
    <cfRule type="expression" dxfId="86" priority="2" stopIfTrue="1">
      <formula>MOD(ROW(),2)&lt;&gt;0</formula>
    </cfRule>
  </conditionalFormatting>
  <conditionalFormatting sqref="A26:A38">
    <cfRule type="expression" dxfId="85" priority="5" stopIfTrue="1">
      <formula>MOD(ROW(),2)=0</formula>
    </cfRule>
    <cfRule type="expression" dxfId="84" priority="6" stopIfTrue="1">
      <formula>MOD(ROW(),2)&lt;&gt;0</formula>
    </cfRule>
  </conditionalFormatting>
  <conditionalFormatting sqref="B6:M21">
    <cfRule type="expression" dxfId="83" priority="3" stopIfTrue="1">
      <formula>MOD(ROW(),2)=0</formula>
    </cfRule>
    <cfRule type="expression" dxfId="82" priority="4" stopIfTrue="1">
      <formula>MOD(ROW(),2)&lt;&gt;0</formula>
    </cfRule>
  </conditionalFormatting>
  <conditionalFormatting sqref="B26:AQ38">
    <cfRule type="expression" dxfId="81" priority="7" stopIfTrue="1">
      <formula>MOD(ROW(),2)=0</formula>
    </cfRule>
    <cfRule type="expression" dxfId="80" priority="8" stopIfTrue="1">
      <formula>MOD(ROW(),2)&lt;&gt;0</formula>
    </cfRule>
  </conditionalFormatting>
  <pageMargins left="0.7" right="0.7" top="0.75" bottom="0.75" header="0.3" footer="0.3"/>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B0F9-D673-41AE-B229-EF5738673F11}">
  <sheetPr codeName="Sheet83"/>
  <dimension ref="A1:B77"/>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AA - x-620</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294</v>
      </c>
    </row>
    <row r="10" spans="1:2" ht="37.5" x14ac:dyDescent="0.25">
      <c r="A10" s="41" t="s">
        <v>6</v>
      </c>
      <c r="B10" s="48" t="s">
        <v>341</v>
      </c>
    </row>
    <row r="11" spans="1:2" x14ac:dyDescent="0.25">
      <c r="A11" s="41" t="s">
        <v>126</v>
      </c>
      <c r="B11" s="48" t="s">
        <v>213</v>
      </c>
    </row>
    <row r="12" spans="1:2" x14ac:dyDescent="0.25">
      <c r="A12" s="41" t="s">
        <v>127</v>
      </c>
      <c r="B12" s="48" t="s">
        <v>240</v>
      </c>
    </row>
    <row r="13" spans="1:2" x14ac:dyDescent="0.25">
      <c r="A13" s="41" t="s">
        <v>381</v>
      </c>
      <c r="B13" s="48">
        <v>0</v>
      </c>
    </row>
    <row r="14" spans="1:2" x14ac:dyDescent="0.25">
      <c r="A14" s="41" t="s">
        <v>129</v>
      </c>
      <c r="B14" s="48">
        <v>620</v>
      </c>
    </row>
    <row r="15" spans="1:2" x14ac:dyDescent="0.25">
      <c r="A15" s="41" t="s">
        <v>382</v>
      </c>
      <c r="B15" s="48" t="s">
        <v>342</v>
      </c>
    </row>
    <row r="16" spans="1:2" x14ac:dyDescent="0.25">
      <c r="A16" s="41" t="s">
        <v>131</v>
      </c>
      <c r="B16" s="48" t="s">
        <v>318</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26" x14ac:dyDescent="0.25">
      <c r="A26" s="57" t="s">
        <v>240</v>
      </c>
      <c r="B26" s="57" t="s">
        <v>436</v>
      </c>
    </row>
    <row r="27" spans="1:2" x14ac:dyDescent="0.25">
      <c r="A27" s="44">
        <v>0</v>
      </c>
      <c r="B27" s="46">
        <v>1</v>
      </c>
    </row>
    <row r="28" spans="1:2" x14ac:dyDescent="0.25">
      <c r="A28" s="44">
        <v>1</v>
      </c>
      <c r="B28" s="46">
        <v>0.94199999999999995</v>
      </c>
    </row>
    <row r="29" spans="1:2" x14ac:dyDescent="0.25">
      <c r="A29" s="44">
        <v>2</v>
      </c>
      <c r="B29" s="46">
        <v>0.89</v>
      </c>
    </row>
    <row r="30" spans="1:2" x14ac:dyDescent="0.25">
      <c r="A30" s="44">
        <v>3</v>
      </c>
      <c r="B30" s="46">
        <v>0.84199999999999997</v>
      </c>
    </row>
    <row r="31" spans="1:2" x14ac:dyDescent="0.25">
      <c r="A31" s="44">
        <v>4</v>
      </c>
      <c r="B31" s="46">
        <v>0.79900000000000004</v>
      </c>
    </row>
    <row r="32" spans="1:2" x14ac:dyDescent="0.25">
      <c r="A32" s="44">
        <v>5</v>
      </c>
      <c r="B32" s="46">
        <v>0.75900000000000001</v>
      </c>
    </row>
    <row r="33" spans="1:2" x14ac:dyDescent="0.25">
      <c r="A33" s="44">
        <v>6</v>
      </c>
      <c r="B33" s="46">
        <v>0.72199999999999998</v>
      </c>
    </row>
    <row r="34" spans="1:2" x14ac:dyDescent="0.25">
      <c r="A34" s="44">
        <v>7</v>
      </c>
      <c r="B34" s="46">
        <v>0.68899999999999995</v>
      </c>
    </row>
    <row r="35" spans="1:2" x14ac:dyDescent="0.25">
      <c r="A35" s="44">
        <v>8</v>
      </c>
      <c r="B35" s="46">
        <v>0.65800000000000003</v>
      </c>
    </row>
    <row r="36" spans="1:2" x14ac:dyDescent="0.25">
      <c r="A36" s="44">
        <v>9</v>
      </c>
      <c r="B36" s="46">
        <v>0.629</v>
      </c>
    </row>
    <row r="37" spans="1:2" x14ac:dyDescent="0.25">
      <c r="A37" s="44">
        <v>10</v>
      </c>
      <c r="B37" s="46">
        <v>0.60199999999999998</v>
      </c>
    </row>
    <row r="38" spans="1:2" x14ac:dyDescent="0.25">
      <c r="A38" s="44">
        <v>11</v>
      </c>
      <c r="B38" s="46">
        <v>0.57699999999999996</v>
      </c>
    </row>
    <row r="39" spans="1:2" x14ac:dyDescent="0.25">
      <c r="A39" s="44">
        <v>12</v>
      </c>
      <c r="B39" s="46">
        <v>0.55400000000000005</v>
      </c>
    </row>
    <row r="40" spans="1:2" x14ac:dyDescent="0.25">
      <c r="A40" s="44">
        <v>13</v>
      </c>
      <c r="B40" s="46">
        <v>0.53200000000000003</v>
      </c>
    </row>
    <row r="41" spans="1:2" x14ac:dyDescent="0.25">
      <c r="A41" s="44">
        <v>14</v>
      </c>
      <c r="B41" s="46">
        <v>0.51200000000000001</v>
      </c>
    </row>
    <row r="42" spans="1:2" x14ac:dyDescent="0.25">
      <c r="A42" s="44">
        <v>15</v>
      </c>
      <c r="B42" s="46">
        <v>0.49299999999999999</v>
      </c>
    </row>
    <row r="43" spans="1:2" x14ac:dyDescent="0.25">
      <c r="A43" s="44">
        <v>16</v>
      </c>
      <c r="B43" s="46">
        <v>0.47499999999999998</v>
      </c>
    </row>
    <row r="44" spans="1:2" x14ac:dyDescent="0.25">
      <c r="A44" s="44">
        <v>17</v>
      </c>
      <c r="B44" s="46">
        <v>0.45800000000000002</v>
      </c>
    </row>
    <row r="45" spans="1:2" x14ac:dyDescent="0.25">
      <c r="A45" s="44">
        <v>18</v>
      </c>
      <c r="B45" s="46">
        <v>0.442</v>
      </c>
    </row>
    <row r="46" spans="1:2" x14ac:dyDescent="0.25">
      <c r="A46" s="44">
        <v>19</v>
      </c>
      <c r="B46" s="46">
        <v>0.42699999999999999</v>
      </c>
    </row>
    <row r="47" spans="1:2" x14ac:dyDescent="0.25">
      <c r="A47" s="44">
        <v>20</v>
      </c>
      <c r="B47" s="46">
        <v>0.41299999999999998</v>
      </c>
    </row>
    <row r="48" spans="1:2" x14ac:dyDescent="0.25">
      <c r="A48" s="44">
        <v>21</v>
      </c>
      <c r="B48" s="46">
        <v>0.39900000000000002</v>
      </c>
    </row>
    <row r="49" spans="1:2" x14ac:dyDescent="0.25">
      <c r="A49" s="44">
        <v>22</v>
      </c>
      <c r="B49" s="46">
        <v>0.38700000000000001</v>
      </c>
    </row>
    <row r="50" spans="1:2" x14ac:dyDescent="0.25">
      <c r="A50" s="44">
        <v>23</v>
      </c>
      <c r="B50" s="46">
        <v>0.374</v>
      </c>
    </row>
    <row r="51" spans="1:2" x14ac:dyDescent="0.25">
      <c r="A51" s="44">
        <v>24</v>
      </c>
      <c r="B51" s="46">
        <v>0.36299999999999999</v>
      </c>
    </row>
    <row r="52" spans="1:2" x14ac:dyDescent="0.25">
      <c r="A52" s="44">
        <v>25</v>
      </c>
      <c r="B52" s="46">
        <v>0.35199999999999998</v>
      </c>
    </row>
    <row r="53" spans="1:2" x14ac:dyDescent="0.25">
      <c r="A53" s="44">
        <v>26</v>
      </c>
      <c r="B53" s="46">
        <v>0.34200000000000003</v>
      </c>
    </row>
    <row r="54" spans="1:2" x14ac:dyDescent="0.25">
      <c r="A54" s="44">
        <v>27</v>
      </c>
      <c r="B54" s="46">
        <v>0.33200000000000002</v>
      </c>
    </row>
    <row r="55" spans="1:2" x14ac:dyDescent="0.25">
      <c r="A55" s="44">
        <v>28</v>
      </c>
      <c r="B55" s="46">
        <v>0.32200000000000001</v>
      </c>
    </row>
    <row r="56" spans="1:2" x14ac:dyDescent="0.25">
      <c r="A56" s="44">
        <v>29</v>
      </c>
      <c r="B56" s="46">
        <v>0.313</v>
      </c>
    </row>
    <row r="57" spans="1:2" x14ac:dyDescent="0.25">
      <c r="A57" s="44">
        <v>30</v>
      </c>
      <c r="B57" s="46">
        <v>0.30499999999999999</v>
      </c>
    </row>
    <row r="58" spans="1:2" x14ac:dyDescent="0.25">
      <c r="A58" s="44">
        <v>31</v>
      </c>
      <c r="B58" s="46">
        <v>0.29599999999999999</v>
      </c>
    </row>
    <row r="59" spans="1:2" x14ac:dyDescent="0.25">
      <c r="A59" s="44">
        <v>32</v>
      </c>
      <c r="B59" s="46">
        <v>0.28799999999999998</v>
      </c>
    </row>
    <row r="60" spans="1:2" x14ac:dyDescent="0.25">
      <c r="A60" s="44">
        <v>33</v>
      </c>
      <c r="B60" s="46">
        <v>0.28100000000000003</v>
      </c>
    </row>
    <row r="61" spans="1:2" x14ac:dyDescent="0.25">
      <c r="A61" s="44">
        <v>34</v>
      </c>
      <c r="B61" s="46">
        <v>0.27300000000000002</v>
      </c>
    </row>
    <row r="62" spans="1:2" x14ac:dyDescent="0.25">
      <c r="A62" s="44">
        <v>35</v>
      </c>
      <c r="B62" s="46">
        <v>0.26600000000000001</v>
      </c>
    </row>
    <row r="63" spans="1:2" x14ac:dyDescent="0.25">
      <c r="A63" s="44">
        <v>36</v>
      </c>
      <c r="B63" s="46">
        <v>0.26</v>
      </c>
    </row>
    <row r="64" spans="1:2" x14ac:dyDescent="0.25">
      <c r="A64" s="44">
        <v>37</v>
      </c>
      <c r="B64" s="46">
        <v>0.253</v>
      </c>
    </row>
    <row r="65" spans="1:2" x14ac:dyDescent="0.25">
      <c r="A65" s="44">
        <v>38</v>
      </c>
      <c r="B65" s="46">
        <v>0.247</v>
      </c>
    </row>
    <row r="66" spans="1:2" x14ac:dyDescent="0.25">
      <c r="A66" s="44">
        <v>39</v>
      </c>
      <c r="B66" s="46">
        <v>0.24099999999999999</v>
      </c>
    </row>
    <row r="67" spans="1:2" x14ac:dyDescent="0.25">
      <c r="A67" s="44">
        <v>40</v>
      </c>
      <c r="B67" s="46">
        <v>0.23499999999999999</v>
      </c>
    </row>
    <row r="68" spans="1:2" x14ac:dyDescent="0.25">
      <c r="A68" s="44">
        <v>41</v>
      </c>
      <c r="B68" s="46">
        <v>0.23</v>
      </c>
    </row>
    <row r="69" spans="1:2" x14ac:dyDescent="0.25">
      <c r="A69" s="44">
        <v>42</v>
      </c>
      <c r="B69" s="46">
        <v>0.224</v>
      </c>
    </row>
    <row r="70" spans="1:2" x14ac:dyDescent="0.25">
      <c r="A70" s="44">
        <v>43</v>
      </c>
      <c r="B70" s="46">
        <v>0.219</v>
      </c>
    </row>
    <row r="71" spans="1:2" x14ac:dyDescent="0.25">
      <c r="A71" s="44">
        <v>44</v>
      </c>
      <c r="B71" s="46">
        <v>0.214</v>
      </c>
    </row>
    <row r="72" spans="1:2" x14ac:dyDescent="0.25">
      <c r="A72" s="44">
        <v>45</v>
      </c>
      <c r="B72" s="46">
        <v>0.20899999999999999</v>
      </c>
    </row>
    <row r="73" spans="1:2" x14ac:dyDescent="0.25">
      <c r="A73" s="44">
        <v>46</v>
      </c>
      <c r="B73" s="46">
        <v>0.20399999999999999</v>
      </c>
    </row>
    <row r="74" spans="1:2" x14ac:dyDescent="0.25">
      <c r="A74" s="44">
        <v>47</v>
      </c>
      <c r="B74" s="46">
        <v>0.2</v>
      </c>
    </row>
    <row r="75" spans="1:2" x14ac:dyDescent="0.25">
      <c r="A75" s="44">
        <v>48</v>
      </c>
      <c r="B75" s="46">
        <v>0.19600000000000001</v>
      </c>
    </row>
    <row r="76" spans="1:2" x14ac:dyDescent="0.25">
      <c r="A76" s="44">
        <v>49</v>
      </c>
      <c r="B76" s="46">
        <v>0.191</v>
      </c>
    </row>
    <row r="77" spans="1:2" x14ac:dyDescent="0.25">
      <c r="A77" s="44">
        <v>50</v>
      </c>
      <c r="B77" s="46">
        <v>0.187</v>
      </c>
    </row>
  </sheetData>
  <sheetProtection algorithmName="SHA-512" hashValue="iZQWIXP78hEeqpMO51KOlmM3v0N1SjF2cbS6MmUNNZOWrSqEJKQwX2wUaYHM86Qqjz57wsxNFT0+mXrsGxp45g==" saltValue="HgqUgv2zzmCI90evfoIBnA==" spinCount="100000" sheet="1" objects="1" scenarios="1"/>
  <conditionalFormatting sqref="A6:A21">
    <cfRule type="expression" dxfId="79" priority="1" stopIfTrue="1">
      <formula>MOD(ROW(),2)=0</formula>
    </cfRule>
    <cfRule type="expression" dxfId="78" priority="2" stopIfTrue="1">
      <formula>MOD(ROW(),2)&lt;&gt;0</formula>
    </cfRule>
  </conditionalFormatting>
  <conditionalFormatting sqref="A26:A77">
    <cfRule type="expression" dxfId="77" priority="5" stopIfTrue="1">
      <formula>MOD(ROW(),2)=0</formula>
    </cfRule>
    <cfRule type="expression" dxfId="76" priority="6" stopIfTrue="1">
      <formula>MOD(ROW(),2)&lt;&gt;0</formula>
    </cfRule>
  </conditionalFormatting>
  <conditionalFormatting sqref="B6:B21">
    <cfRule type="expression" dxfId="75" priority="3" stopIfTrue="1">
      <formula>MOD(ROW(),2)=0</formula>
    </cfRule>
    <cfRule type="expression" dxfId="74" priority="4" stopIfTrue="1">
      <formula>MOD(ROW(),2)&lt;&gt;0</formula>
    </cfRule>
  </conditionalFormatting>
  <conditionalFormatting sqref="B26:B77">
    <cfRule type="expression" dxfId="73" priority="7" stopIfTrue="1">
      <formula>MOD(ROW(),2)=0</formula>
    </cfRule>
    <cfRule type="expression" dxfId="72" priority="8" stopIfTrue="1">
      <formula>MOD(ROW(),2)&lt;&gt;0</formula>
    </cfRule>
  </conditionalFormatting>
  <pageMargins left="0.7" right="0.7" top="0.75" bottom="0.75" header="0.3" footer="0.3"/>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D17C0-2178-4A7A-9CED-BDD468FC9A71}">
  <sheetPr codeName="Sheet84"/>
  <dimension ref="A1:B39"/>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AA - x-621</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294</v>
      </c>
    </row>
    <row r="10" spans="1:2" ht="37.5" x14ac:dyDescent="0.25">
      <c r="A10" s="41" t="s">
        <v>6</v>
      </c>
      <c r="B10" s="48" t="s">
        <v>343</v>
      </c>
    </row>
    <row r="11" spans="1:2" x14ac:dyDescent="0.25">
      <c r="A11" s="41" t="s">
        <v>126</v>
      </c>
      <c r="B11" s="48" t="s">
        <v>213</v>
      </c>
    </row>
    <row r="12" spans="1:2" x14ac:dyDescent="0.25">
      <c r="A12" s="41" t="s">
        <v>127</v>
      </c>
      <c r="B12" s="48" t="s">
        <v>240</v>
      </c>
    </row>
    <row r="13" spans="1:2" x14ac:dyDescent="0.25">
      <c r="A13" s="41" t="s">
        <v>381</v>
      </c>
      <c r="B13" s="48">
        <v>0</v>
      </c>
    </row>
    <row r="14" spans="1:2" x14ac:dyDescent="0.25">
      <c r="A14" s="41" t="s">
        <v>129</v>
      </c>
      <c r="B14" s="48">
        <v>621</v>
      </c>
    </row>
    <row r="15" spans="1:2" x14ac:dyDescent="0.25">
      <c r="A15" s="41" t="s">
        <v>382</v>
      </c>
      <c r="B15" s="48" t="s">
        <v>344</v>
      </c>
    </row>
    <row r="16" spans="1:2" x14ac:dyDescent="0.25">
      <c r="A16" s="41" t="s">
        <v>131</v>
      </c>
      <c r="B16" s="48" t="s">
        <v>321</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26" x14ac:dyDescent="0.25">
      <c r="A26" s="57" t="s">
        <v>240</v>
      </c>
      <c r="B26" s="57" t="s">
        <v>436</v>
      </c>
    </row>
    <row r="27" spans="1:2" x14ac:dyDescent="0.25">
      <c r="A27" s="44">
        <v>0</v>
      </c>
      <c r="B27" s="46">
        <v>1</v>
      </c>
    </row>
    <row r="28" spans="1:2" x14ac:dyDescent="0.25">
      <c r="A28" s="44">
        <v>1</v>
      </c>
      <c r="B28" s="46">
        <v>0.94199999999999995</v>
      </c>
    </row>
    <row r="29" spans="1:2" x14ac:dyDescent="0.25">
      <c r="A29" s="44">
        <v>2</v>
      </c>
      <c r="B29" s="46">
        <v>0.89</v>
      </c>
    </row>
    <row r="30" spans="1:2" x14ac:dyDescent="0.25">
      <c r="A30" s="44">
        <v>3</v>
      </c>
      <c r="B30" s="46">
        <v>0.84199999999999997</v>
      </c>
    </row>
    <row r="31" spans="1:2" x14ac:dyDescent="0.25">
      <c r="A31" s="44">
        <v>4</v>
      </c>
      <c r="B31" s="46">
        <v>0.79900000000000004</v>
      </c>
    </row>
    <row r="32" spans="1:2" x14ac:dyDescent="0.25">
      <c r="A32" s="44">
        <v>5</v>
      </c>
      <c r="B32" s="46">
        <v>0.75900000000000001</v>
      </c>
    </row>
    <row r="33" spans="1:2" x14ac:dyDescent="0.25">
      <c r="A33" s="44">
        <v>6</v>
      </c>
      <c r="B33" s="46">
        <v>0.72199999999999998</v>
      </c>
    </row>
    <row r="34" spans="1:2" x14ac:dyDescent="0.25">
      <c r="A34" s="44">
        <v>7</v>
      </c>
      <c r="B34" s="46">
        <v>0.68899999999999995</v>
      </c>
    </row>
    <row r="35" spans="1:2" x14ac:dyDescent="0.25">
      <c r="A35" s="44">
        <v>8</v>
      </c>
      <c r="B35" s="46">
        <v>0.65800000000000003</v>
      </c>
    </row>
    <row r="36" spans="1:2" x14ac:dyDescent="0.25">
      <c r="A36" s="44">
        <v>9</v>
      </c>
      <c r="B36" s="46">
        <v>0.629</v>
      </c>
    </row>
    <row r="37" spans="1:2" x14ac:dyDescent="0.25">
      <c r="A37" s="44">
        <v>10</v>
      </c>
      <c r="B37" s="46">
        <v>0.60199999999999998</v>
      </c>
    </row>
    <row r="38" spans="1:2" x14ac:dyDescent="0.25">
      <c r="A38" s="44">
        <v>11</v>
      </c>
      <c r="B38" s="46">
        <v>0.57699999999999996</v>
      </c>
    </row>
    <row r="39" spans="1:2" x14ac:dyDescent="0.25">
      <c r="A39" s="44">
        <v>12</v>
      </c>
      <c r="B39" s="46">
        <v>0.55400000000000005</v>
      </c>
    </row>
  </sheetData>
  <sheetProtection algorithmName="SHA-512" hashValue="dDtPYhlrOgyIRZDM+yky2UJwL/MfDe3gJI+huTC+zSQXNRpJ9aZkpXj2DMDz92g+5xsND0kCarqfWxQhDHzXNQ==" saltValue="kQg3LojjNq8gZmR4/ac95g==" spinCount="100000" sheet="1" objects="1" scenarios="1"/>
  <conditionalFormatting sqref="A6:A21">
    <cfRule type="expression" dxfId="71" priority="1" stopIfTrue="1">
      <formula>MOD(ROW(),2)=0</formula>
    </cfRule>
    <cfRule type="expression" dxfId="70" priority="2" stopIfTrue="1">
      <formula>MOD(ROW(),2)&lt;&gt;0</formula>
    </cfRule>
  </conditionalFormatting>
  <conditionalFormatting sqref="A26:A39">
    <cfRule type="expression" dxfId="69" priority="5" stopIfTrue="1">
      <formula>MOD(ROW(),2)=0</formula>
    </cfRule>
    <cfRule type="expression" dxfId="68" priority="6" stopIfTrue="1">
      <formula>MOD(ROW(),2)&lt;&gt;0</formula>
    </cfRule>
  </conditionalFormatting>
  <conditionalFormatting sqref="B6:B21">
    <cfRule type="expression" dxfId="67" priority="3" stopIfTrue="1">
      <formula>MOD(ROW(),2)=0</formula>
    </cfRule>
    <cfRule type="expression" dxfId="66" priority="4" stopIfTrue="1">
      <formula>MOD(ROW(),2)&lt;&gt;0</formula>
    </cfRule>
  </conditionalFormatting>
  <conditionalFormatting sqref="B26:B39">
    <cfRule type="expression" dxfId="65" priority="7" stopIfTrue="1">
      <formula>MOD(ROW(),2)=0</formula>
    </cfRule>
    <cfRule type="expression" dxfId="64" priority="8" stopIfTrue="1">
      <formula>MOD(ROW(),2)&lt;&gt;0</formula>
    </cfRule>
  </conditionalFormatting>
  <pageMargins left="0.7" right="0.7" top="0.75" bottom="0.75" header="0.3" footer="0.3"/>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33B8B-1B46-46D4-BAFF-4980E468D138}">
  <sheetPr codeName="Sheet85"/>
  <dimension ref="A1:B23"/>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x-622</v>
      </c>
    </row>
    <row r="6" spans="1:2" x14ac:dyDescent="0.25">
      <c r="A6" s="41" t="s">
        <v>378</v>
      </c>
      <c r="B6" s="48" t="s">
        <v>379</v>
      </c>
    </row>
    <row r="7" spans="1:2" x14ac:dyDescent="0.25">
      <c r="A7" s="41" t="s">
        <v>380</v>
      </c>
      <c r="B7" s="48" t="s">
        <v>31</v>
      </c>
    </row>
    <row r="8" spans="1:2" x14ac:dyDescent="0.25">
      <c r="A8" s="41" t="s">
        <v>124</v>
      </c>
      <c r="B8" s="48">
        <v>1992</v>
      </c>
    </row>
    <row r="9" spans="1:2" x14ac:dyDescent="0.25">
      <c r="A9" s="41" t="s">
        <v>125</v>
      </c>
      <c r="B9" s="48" t="s">
        <v>345</v>
      </c>
    </row>
    <row r="10" spans="1:2" ht="25" x14ac:dyDescent="0.25">
      <c r="A10" s="41" t="s">
        <v>6</v>
      </c>
      <c r="B10" s="48" t="s">
        <v>346</v>
      </c>
    </row>
    <row r="11" spans="1:2" x14ac:dyDescent="0.25">
      <c r="A11" s="41" t="s">
        <v>126</v>
      </c>
      <c r="B11" s="48" t="s">
        <v>296</v>
      </c>
    </row>
    <row r="12" spans="1:2" x14ac:dyDescent="0.25">
      <c r="A12" s="41" t="s">
        <v>127</v>
      </c>
      <c r="B12" s="48" t="s">
        <v>347</v>
      </c>
    </row>
    <row r="13" spans="1:2" x14ac:dyDescent="0.25">
      <c r="A13" s="41" t="s">
        <v>381</v>
      </c>
      <c r="B13" s="48">
        <v>2</v>
      </c>
    </row>
    <row r="14" spans="1:2" x14ac:dyDescent="0.25">
      <c r="A14" s="41" t="s">
        <v>129</v>
      </c>
      <c r="B14" s="48">
        <v>622</v>
      </c>
    </row>
    <row r="15" spans="1:2" x14ac:dyDescent="0.25">
      <c r="A15" s="41" t="s">
        <v>382</v>
      </c>
      <c r="B15" s="48" t="s">
        <v>348</v>
      </c>
    </row>
    <row r="16" spans="1:2" x14ac:dyDescent="0.25">
      <c r="A16" s="41" t="s">
        <v>131</v>
      </c>
      <c r="B16" s="48" t="s">
        <v>349</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sheetData>
  <sheetProtection algorithmName="SHA-512" hashValue="hfLZho4MU3LEwt2iDY8jv2tjN2Oia5lVTMNp1TLNFfRfj/IbIU6Wo6BrWmpBMvo4+vGPUKcVKgyFuawN0v30IQ==" saltValue="Dzcl+PdA/6FP5WW//ItSig==" spinCount="100000" sheet="1" objects="1" scenarios="1"/>
  <conditionalFormatting sqref="A6:A21">
    <cfRule type="expression" dxfId="63" priority="1" stopIfTrue="1">
      <formula>MOD(ROW(),2)=0</formula>
    </cfRule>
    <cfRule type="expression" dxfId="62" priority="2" stopIfTrue="1">
      <formula>MOD(ROW(),2)&lt;&gt;0</formula>
    </cfRule>
  </conditionalFormatting>
  <conditionalFormatting sqref="B6:B21">
    <cfRule type="expression" dxfId="61" priority="3" stopIfTrue="1">
      <formula>MOD(ROW(),2)=0</formula>
    </cfRule>
    <cfRule type="expression" dxfId="60" priority="4" stopIfTrue="1">
      <formula>MOD(ROW(),2)&lt;&gt;0</formula>
    </cfRule>
  </conditionalFormatting>
  <pageMargins left="0.7" right="0.7" top="0.75" bottom="0.75" header="0.3" footer="0.3"/>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14E3-D981-4B9F-9F98-878D961F54EF}">
  <sheetPr codeName="Sheet86"/>
  <dimension ref="A1:B26"/>
  <sheetViews>
    <sheetView showGridLines="0" workbookViewId="0">
      <selection activeCell="A6" sqref="A6"/>
    </sheetView>
  </sheetViews>
  <sheetFormatPr defaultRowHeight="12.5" x14ac:dyDescent="0.25"/>
  <cols>
    <col min="1" max="1" width="30.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x-623</v>
      </c>
    </row>
    <row r="6" spans="1:2" x14ac:dyDescent="0.25">
      <c r="A6" s="41" t="s">
        <v>378</v>
      </c>
      <c r="B6" s="48" t="s">
        <v>379</v>
      </c>
    </row>
    <row r="7" spans="1:2" x14ac:dyDescent="0.25">
      <c r="A7" s="41" t="s">
        <v>380</v>
      </c>
      <c r="B7" s="48" t="s">
        <v>31</v>
      </c>
    </row>
    <row r="8" spans="1:2" x14ac:dyDescent="0.25">
      <c r="A8" s="41" t="s">
        <v>124</v>
      </c>
      <c r="B8" s="48">
        <v>1992</v>
      </c>
    </row>
    <row r="9" spans="1:2" x14ac:dyDescent="0.25">
      <c r="A9" s="41" t="s">
        <v>125</v>
      </c>
      <c r="B9" s="48" t="s">
        <v>345</v>
      </c>
    </row>
    <row r="10" spans="1:2" ht="25" x14ac:dyDescent="0.25">
      <c r="A10" s="41" t="s">
        <v>6</v>
      </c>
      <c r="B10" s="48" t="s">
        <v>351</v>
      </c>
    </row>
    <row r="11" spans="1:2" x14ac:dyDescent="0.25">
      <c r="A11" s="41" t="s">
        <v>126</v>
      </c>
      <c r="B11" s="48" t="s">
        <v>296</v>
      </c>
    </row>
    <row r="12" spans="1:2" x14ac:dyDescent="0.25">
      <c r="A12" s="41" t="s">
        <v>127</v>
      </c>
      <c r="B12" s="48" t="s">
        <v>347</v>
      </c>
    </row>
    <row r="13" spans="1:2" x14ac:dyDescent="0.25">
      <c r="A13" s="41" t="s">
        <v>381</v>
      </c>
      <c r="B13" s="48">
        <v>2</v>
      </c>
    </row>
    <row r="14" spans="1:2" x14ac:dyDescent="0.25">
      <c r="A14" s="41" t="s">
        <v>129</v>
      </c>
      <c r="B14" s="48">
        <v>623</v>
      </c>
    </row>
    <row r="15" spans="1:2" x14ac:dyDescent="0.25">
      <c r="A15" s="41" t="s">
        <v>382</v>
      </c>
      <c r="B15" s="48" t="s">
        <v>352</v>
      </c>
    </row>
    <row r="16" spans="1:2" x14ac:dyDescent="0.25">
      <c r="A16" s="41" t="s">
        <v>131</v>
      </c>
      <c r="B16" s="48" t="s">
        <v>353</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sheetData>
  <sheetProtection algorithmName="SHA-512" hashValue="9f2tG8wLRGAhGvmV8HyA+yF7HuQlH91LiyszM+7VmI2BtUr93jc0FdAU76Qzb8eEp237tPns1TG4OZvInOOVSw==" saltValue="05nATb1bApeoSW8XtLymGQ==" spinCount="100000" sheet="1" objects="1" scenarios="1"/>
  <conditionalFormatting sqref="A6:A21">
    <cfRule type="expression" dxfId="59" priority="1" stopIfTrue="1">
      <formula>MOD(ROW(),2)=0</formula>
    </cfRule>
    <cfRule type="expression" dxfId="58" priority="2" stopIfTrue="1">
      <formula>MOD(ROW(),2)&lt;&gt;0</formula>
    </cfRule>
  </conditionalFormatting>
  <conditionalFormatting sqref="B6:B21">
    <cfRule type="expression" dxfId="57" priority="3" stopIfTrue="1">
      <formula>MOD(ROW(),2)=0</formula>
    </cfRule>
    <cfRule type="expression" dxfId="56" priority="4" stopIfTrue="1">
      <formula>MOD(ROW(),2)&lt;&gt;0</formula>
    </cfRule>
  </conditionalFormatting>
  <pageMargins left="0.7" right="0.7" top="0.75" bottom="0.75" header="0.3" footer="0.3"/>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1ACF-C07F-4E35-B4F5-7FE6BB63D4D5}">
  <sheetPr codeName="Sheet87"/>
  <dimension ref="A1:B23"/>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x-624</v>
      </c>
    </row>
    <row r="6" spans="1:2" x14ac:dyDescent="0.25">
      <c r="A6" s="41" t="s">
        <v>378</v>
      </c>
      <c r="B6" s="48" t="s">
        <v>379</v>
      </c>
    </row>
    <row r="7" spans="1:2" x14ac:dyDescent="0.25">
      <c r="A7" s="41" t="s">
        <v>380</v>
      </c>
      <c r="B7" s="48" t="s">
        <v>31</v>
      </c>
    </row>
    <row r="8" spans="1:2" x14ac:dyDescent="0.25">
      <c r="A8" s="41" t="s">
        <v>124</v>
      </c>
      <c r="B8" s="48">
        <v>2006</v>
      </c>
    </row>
    <row r="9" spans="1:2" x14ac:dyDescent="0.25">
      <c r="A9" s="41" t="s">
        <v>125</v>
      </c>
      <c r="B9" s="48" t="s">
        <v>345</v>
      </c>
    </row>
    <row r="10" spans="1:2" x14ac:dyDescent="0.25">
      <c r="A10" s="41" t="s">
        <v>6</v>
      </c>
      <c r="B10" s="48" t="s">
        <v>354</v>
      </c>
    </row>
    <row r="11" spans="1:2" x14ac:dyDescent="0.25">
      <c r="A11" s="41" t="s">
        <v>126</v>
      </c>
      <c r="B11" s="48" t="s">
        <v>296</v>
      </c>
    </row>
    <row r="12" spans="1:2" x14ac:dyDescent="0.25">
      <c r="A12" s="41" t="s">
        <v>127</v>
      </c>
      <c r="B12" s="48" t="s">
        <v>347</v>
      </c>
    </row>
    <row r="13" spans="1:2" x14ac:dyDescent="0.25">
      <c r="A13" s="41" t="s">
        <v>381</v>
      </c>
      <c r="B13" s="48">
        <v>1</v>
      </c>
    </row>
    <row r="14" spans="1:2" x14ac:dyDescent="0.25">
      <c r="A14" s="41" t="s">
        <v>129</v>
      </c>
      <c r="B14" s="48">
        <v>624</v>
      </c>
    </row>
    <row r="15" spans="1:2" x14ac:dyDescent="0.25">
      <c r="A15" s="41" t="s">
        <v>382</v>
      </c>
      <c r="B15" s="48" t="s">
        <v>355</v>
      </c>
    </row>
    <row r="16" spans="1:2" x14ac:dyDescent="0.25">
      <c r="A16" s="41" t="s">
        <v>131</v>
      </c>
      <c r="B16" s="48" t="s">
        <v>349</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sheetData>
  <sheetProtection algorithmName="SHA-512" hashValue="9+vwUSIgVu3Azjqkl7yWLIb5lXnpxp3Nl1ufcBkZRzLDzOtokZumybEQ1m/8ODNepKw496OW2YxAAY7yGRxlEw==" saltValue="BbsI4jX5juDMwCgw6q8orw==" spinCount="100000" sheet="1" objects="1" scenarios="1"/>
  <conditionalFormatting sqref="A6:A21">
    <cfRule type="expression" dxfId="55" priority="1" stopIfTrue="1">
      <formula>MOD(ROW(),2)=0</formula>
    </cfRule>
    <cfRule type="expression" dxfId="54" priority="2" stopIfTrue="1">
      <formula>MOD(ROW(),2)&lt;&gt;0</formula>
    </cfRule>
  </conditionalFormatting>
  <conditionalFormatting sqref="B6:B21">
    <cfRule type="expression" dxfId="53" priority="3" stopIfTrue="1">
      <formula>MOD(ROW(),2)=0</formula>
    </cfRule>
    <cfRule type="expression" dxfId="52" priority="4" stopIfTrue="1">
      <formula>MOD(ROW(),2)&lt;&gt;0</formula>
    </cfRule>
  </conditionalFormatting>
  <pageMargins left="0.7" right="0.7" top="0.75" bottom="0.75" header="0.3" footer="0.3"/>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4FC8-CD4A-425B-8A57-CCEEFCF866E5}">
  <sheetPr codeName="Sheet88"/>
  <dimension ref="A1:B26"/>
  <sheetViews>
    <sheetView showGridLines="0" workbookViewId="0">
      <selection activeCell="A6" sqref="A6"/>
    </sheetView>
  </sheetViews>
  <sheetFormatPr defaultRowHeight="12.5" x14ac:dyDescent="0.25"/>
  <cols>
    <col min="1" max="1" width="30.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x-625</v>
      </c>
    </row>
    <row r="6" spans="1:2" x14ac:dyDescent="0.25">
      <c r="A6" s="41" t="s">
        <v>378</v>
      </c>
      <c r="B6" s="48" t="s">
        <v>379</v>
      </c>
    </row>
    <row r="7" spans="1:2" x14ac:dyDescent="0.25">
      <c r="A7" s="41" t="s">
        <v>380</v>
      </c>
      <c r="B7" s="48" t="s">
        <v>31</v>
      </c>
    </row>
    <row r="8" spans="1:2" x14ac:dyDescent="0.25">
      <c r="A8" s="41" t="s">
        <v>124</v>
      </c>
      <c r="B8" s="48">
        <v>2006</v>
      </c>
    </row>
    <row r="9" spans="1:2" x14ac:dyDescent="0.25">
      <c r="A9" s="41" t="s">
        <v>125</v>
      </c>
      <c r="B9" s="48" t="s">
        <v>345</v>
      </c>
    </row>
    <row r="10" spans="1:2" ht="25" x14ac:dyDescent="0.25">
      <c r="A10" s="41" t="s">
        <v>6</v>
      </c>
      <c r="B10" s="48" t="s">
        <v>356</v>
      </c>
    </row>
    <row r="11" spans="1:2" x14ac:dyDescent="0.25">
      <c r="A11" s="41" t="s">
        <v>126</v>
      </c>
      <c r="B11" s="48" t="s">
        <v>296</v>
      </c>
    </row>
    <row r="12" spans="1:2" x14ac:dyDescent="0.25">
      <c r="A12" s="41" t="s">
        <v>127</v>
      </c>
      <c r="B12" s="48" t="s">
        <v>347</v>
      </c>
    </row>
    <row r="13" spans="1:2" x14ac:dyDescent="0.25">
      <c r="A13" s="41" t="s">
        <v>381</v>
      </c>
      <c r="B13" s="48">
        <v>1</v>
      </c>
    </row>
    <row r="14" spans="1:2" x14ac:dyDescent="0.25">
      <c r="A14" s="41" t="s">
        <v>129</v>
      </c>
      <c r="B14" s="48">
        <v>625</v>
      </c>
    </row>
    <row r="15" spans="1:2" x14ac:dyDescent="0.25">
      <c r="A15" s="41" t="s">
        <v>382</v>
      </c>
      <c r="B15" s="48" t="s">
        <v>357</v>
      </c>
    </row>
    <row r="16" spans="1:2" x14ac:dyDescent="0.25">
      <c r="A16" s="41" t="s">
        <v>131</v>
      </c>
      <c r="B16" s="48" t="s">
        <v>353</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sheetData>
  <sheetProtection algorithmName="SHA-512" hashValue="ufvRlJ35ut3sEGq6MWmvueJptZ+mIg1r/ZrJHzqcGNK60M0SjHUx3J4n4uqsc/IKkDsYB54nMbNS/Oq0SNCT6w==" saltValue="cl0YwkRw498NTjFpYzaZ3w==" spinCount="100000" sheet="1" objects="1" scenarios="1"/>
  <conditionalFormatting sqref="A6:A21">
    <cfRule type="expression" dxfId="51" priority="1" stopIfTrue="1">
      <formula>MOD(ROW(),2)=0</formula>
    </cfRule>
    <cfRule type="expression" dxfId="50" priority="2" stopIfTrue="1">
      <formula>MOD(ROW(),2)&lt;&gt;0</formula>
    </cfRule>
  </conditionalFormatting>
  <conditionalFormatting sqref="B6:B21">
    <cfRule type="expression" dxfId="49" priority="3" stopIfTrue="1">
      <formula>MOD(ROW(),2)=0</formula>
    </cfRule>
    <cfRule type="expression" dxfId="48" priority="4" stopIfTrue="1">
      <formula>MOD(ROW(),2)&lt;&gt;0</formula>
    </cfRule>
  </conditionalFormatting>
  <pageMargins left="0.7" right="0.7" top="0.75" bottom="0.75" header="0.3" footer="0.3"/>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552A-63E8-47C2-B4E0-B19F43B4302B}">
  <sheetPr codeName="Sheet89"/>
  <dimension ref="A1:B23"/>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x-626</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345</v>
      </c>
    </row>
    <row r="10" spans="1:2" x14ac:dyDescent="0.25">
      <c r="A10" s="41" t="s">
        <v>6</v>
      </c>
      <c r="B10" s="48" t="s">
        <v>354</v>
      </c>
    </row>
    <row r="11" spans="1:2" x14ac:dyDescent="0.25">
      <c r="A11" s="41" t="s">
        <v>126</v>
      </c>
      <c r="B11" s="48" t="s">
        <v>296</v>
      </c>
    </row>
    <row r="12" spans="1:2" x14ac:dyDescent="0.25">
      <c r="A12" s="41" t="s">
        <v>127</v>
      </c>
      <c r="B12" s="48" t="s">
        <v>347</v>
      </c>
    </row>
    <row r="13" spans="1:2" x14ac:dyDescent="0.25">
      <c r="A13" s="41" t="s">
        <v>381</v>
      </c>
      <c r="B13" s="48">
        <v>0</v>
      </c>
    </row>
    <row r="14" spans="1:2" x14ac:dyDescent="0.25">
      <c r="A14" s="41" t="s">
        <v>129</v>
      </c>
      <c r="B14" s="48">
        <v>626</v>
      </c>
    </row>
    <row r="15" spans="1:2" x14ac:dyDescent="0.25">
      <c r="A15" s="41" t="s">
        <v>382</v>
      </c>
      <c r="B15" s="48" t="s">
        <v>358</v>
      </c>
    </row>
    <row r="16" spans="1:2" x14ac:dyDescent="0.25">
      <c r="A16" s="41" t="s">
        <v>131</v>
      </c>
      <c r="B16" s="48" t="s">
        <v>359</v>
      </c>
    </row>
    <row r="17" spans="1:2" x14ac:dyDescent="0.25">
      <c r="A17" s="42" t="s">
        <v>383</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sheetData>
  <sheetProtection algorithmName="SHA-512" hashValue="ic5HyvcqGriy9h50Bv4XQr4QwTuM2Wkzw9lebyPDZQLR5BoR501HxgffNu7QJf8kV05ri6jDU/fC+WgQHyYP+g==" saltValue="x/n8iFVUvzVcrJ7puyQfKg==" spinCount="100000" sheet="1" objects="1" scenarios="1"/>
  <conditionalFormatting sqref="A6:A21">
    <cfRule type="expression" dxfId="47" priority="1" stopIfTrue="1">
      <formula>MOD(ROW(),2)=0</formula>
    </cfRule>
    <cfRule type="expression" dxfId="46" priority="2" stopIfTrue="1">
      <formula>MOD(ROW(),2)&lt;&gt;0</formula>
    </cfRule>
  </conditionalFormatting>
  <conditionalFormatting sqref="B6:B21">
    <cfRule type="expression" dxfId="45" priority="3" stopIfTrue="1">
      <formula>MOD(ROW(),2)=0</formula>
    </cfRule>
    <cfRule type="expression" dxfId="44" priority="4" stopIfTrue="1">
      <formula>MOD(ROW(),2)&lt;&gt;0</formula>
    </cfRule>
  </conditionalFormatting>
  <pageMargins left="0.7" right="0.7" top="0.75" bottom="0.75" header="0.3" footer="0.3"/>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5AB07-A43B-465F-8A4C-3F1A8E65B14F}">
  <sheetPr codeName="Sheet90"/>
  <dimension ref="A1:B26"/>
  <sheetViews>
    <sheetView showGridLines="0" workbookViewId="0">
      <selection activeCell="A6" sqref="A6"/>
    </sheetView>
  </sheetViews>
  <sheetFormatPr defaultRowHeight="12.5" x14ac:dyDescent="0.25"/>
  <cols>
    <col min="1" max="1" width="30.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Scheme pays LTA - x-627</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345</v>
      </c>
    </row>
    <row r="10" spans="1:2" ht="25" x14ac:dyDescent="0.25">
      <c r="A10" s="41" t="s">
        <v>6</v>
      </c>
      <c r="B10" s="48" t="s">
        <v>360</v>
      </c>
    </row>
    <row r="11" spans="1:2" x14ac:dyDescent="0.25">
      <c r="A11" s="41" t="s">
        <v>126</v>
      </c>
      <c r="B11" s="48" t="s">
        <v>296</v>
      </c>
    </row>
    <row r="12" spans="1:2" x14ac:dyDescent="0.25">
      <c r="A12" s="41" t="s">
        <v>127</v>
      </c>
      <c r="B12" s="48" t="s">
        <v>347</v>
      </c>
    </row>
    <row r="13" spans="1:2" x14ac:dyDescent="0.25">
      <c r="A13" s="41" t="s">
        <v>381</v>
      </c>
      <c r="B13" s="48">
        <v>0</v>
      </c>
    </row>
    <row r="14" spans="1:2" x14ac:dyDescent="0.25">
      <c r="A14" s="41" t="s">
        <v>129</v>
      </c>
      <c r="B14" s="48">
        <v>627</v>
      </c>
    </row>
    <row r="15" spans="1:2" x14ac:dyDescent="0.25">
      <c r="A15" s="41" t="s">
        <v>382</v>
      </c>
      <c r="B15" s="48" t="s">
        <v>361</v>
      </c>
    </row>
    <row r="16" spans="1:2" x14ac:dyDescent="0.25">
      <c r="A16" s="41" t="s">
        <v>131</v>
      </c>
      <c r="B16" s="48" t="s">
        <v>362</v>
      </c>
    </row>
    <row r="17" spans="1:2" x14ac:dyDescent="0.25">
      <c r="A17" s="42" t="s">
        <v>132</v>
      </c>
      <c r="B17" s="48"/>
    </row>
    <row r="18" spans="1:2" x14ac:dyDescent="0.25">
      <c r="A18" s="41" t="s">
        <v>133</v>
      </c>
      <c r="B18" s="49">
        <v>45135</v>
      </c>
    </row>
    <row r="19" spans="1:2" x14ac:dyDescent="0.25">
      <c r="A19" s="41" t="s">
        <v>134</v>
      </c>
      <c r="B19" s="49">
        <v>45135</v>
      </c>
    </row>
    <row r="20" spans="1:2" x14ac:dyDescent="0.25">
      <c r="A20" s="41" t="s">
        <v>135</v>
      </c>
      <c r="B20" s="48" t="s">
        <v>350</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sheetData>
  <sheetProtection algorithmName="SHA-512" hashValue="N9sKCq72v9J3kqx76pEoZzWb4QbDGY3/a4ecc0SPB68N5+g2tIpaLpWnAmFV1fIjQvkb27XUhgeBl5T25+TeEA==" saltValue="UGcmbNn3SJ2BIXrPsXPSFw==" spinCount="100000" sheet="1" objects="1" scenarios="1"/>
  <conditionalFormatting sqref="A6:A21">
    <cfRule type="expression" dxfId="43" priority="1" stopIfTrue="1">
      <formula>MOD(ROW(),2)=0</formula>
    </cfRule>
    <cfRule type="expression" dxfId="42" priority="2" stopIfTrue="1">
      <formula>MOD(ROW(),2)&lt;&gt;0</formula>
    </cfRule>
  </conditionalFormatting>
  <conditionalFormatting sqref="B6:B21">
    <cfRule type="expression" dxfId="41" priority="3" stopIfTrue="1">
      <formula>MOD(ROW(),2)=0</formula>
    </cfRule>
    <cfRule type="expression" dxfId="40" priority="4" stopIfTrue="1">
      <formula>MOD(ROW(),2)&lt;&gt;0</formula>
    </cfRule>
  </conditionalFormatting>
  <pageMargins left="0.7" right="0.7" top="0.75" bottom="0.75" header="0.3" footer="0.3"/>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D3DA-20DE-40A8-9F0A-25339E0FD5C1}">
  <sheetPr codeName="Sheet91"/>
  <dimension ref="A1:B68"/>
  <sheetViews>
    <sheetView showGridLines="0" topLeftCell="A3" workbookViewId="0">
      <selection activeCell="A6" sqref="A6"/>
    </sheetView>
  </sheetViews>
  <sheetFormatPr defaultRowHeight="12.5" x14ac:dyDescent="0.25"/>
  <cols>
    <col min="1" max="1" width="34"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Added pension - x-701</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363</v>
      </c>
    </row>
    <row r="10" spans="1:2" ht="25" x14ac:dyDescent="0.25">
      <c r="A10" s="41" t="s">
        <v>6</v>
      </c>
      <c r="B10" s="48" t="s">
        <v>364</v>
      </c>
    </row>
    <row r="11" spans="1:2" x14ac:dyDescent="0.25">
      <c r="A11" s="41" t="s">
        <v>126</v>
      </c>
      <c r="B11" s="48" t="s">
        <v>213</v>
      </c>
    </row>
    <row r="12" spans="1:2" x14ac:dyDescent="0.25">
      <c r="A12" s="41" t="s">
        <v>127</v>
      </c>
      <c r="B12" s="48" t="s">
        <v>365</v>
      </c>
    </row>
    <row r="13" spans="1:2" x14ac:dyDescent="0.25">
      <c r="A13" s="41" t="s">
        <v>381</v>
      </c>
      <c r="B13" s="48">
        <v>0</v>
      </c>
    </row>
    <row r="14" spans="1:2" x14ac:dyDescent="0.25">
      <c r="A14" s="41" t="s">
        <v>129</v>
      </c>
      <c r="B14" s="48">
        <v>701</v>
      </c>
    </row>
    <row r="15" spans="1:2" x14ac:dyDescent="0.25">
      <c r="A15" s="41" t="s">
        <v>382</v>
      </c>
      <c r="B15" s="48" t="s">
        <v>366</v>
      </c>
    </row>
    <row r="16" spans="1:2" x14ac:dyDescent="0.25">
      <c r="A16" s="41" t="s">
        <v>131</v>
      </c>
      <c r="B16" s="48" t="s">
        <v>278</v>
      </c>
    </row>
    <row r="17" spans="1:2" x14ac:dyDescent="0.25">
      <c r="A17" s="42" t="s">
        <v>383</v>
      </c>
      <c r="B17" s="48"/>
    </row>
    <row r="18" spans="1:2" x14ac:dyDescent="0.25">
      <c r="A18" s="41" t="s">
        <v>133</v>
      </c>
      <c r="B18" s="49">
        <v>45196</v>
      </c>
    </row>
    <row r="19" spans="1:2" x14ac:dyDescent="0.25">
      <c r="A19" s="41" t="s">
        <v>134</v>
      </c>
      <c r="B19" s="49">
        <v>45197</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13" x14ac:dyDescent="0.25">
      <c r="A26" s="57" t="s">
        <v>385</v>
      </c>
      <c r="B26" s="57" t="s">
        <v>437</v>
      </c>
    </row>
    <row r="27" spans="1:2" x14ac:dyDescent="0.25">
      <c r="A27" s="44">
        <v>18</v>
      </c>
      <c r="B27" s="45">
        <v>5.59</v>
      </c>
    </row>
    <row r="28" spans="1:2" x14ac:dyDescent="0.25">
      <c r="A28" s="44">
        <v>19</v>
      </c>
      <c r="B28" s="45">
        <v>5.81</v>
      </c>
    </row>
    <row r="29" spans="1:2" x14ac:dyDescent="0.25">
      <c r="A29" s="44">
        <v>20</v>
      </c>
      <c r="B29" s="45">
        <v>6.01</v>
      </c>
    </row>
    <row r="30" spans="1:2" x14ac:dyDescent="0.25">
      <c r="A30" s="44">
        <v>21</v>
      </c>
      <c r="B30" s="45">
        <v>6.23</v>
      </c>
    </row>
    <row r="31" spans="1:2" x14ac:dyDescent="0.25">
      <c r="A31" s="44">
        <v>22</v>
      </c>
      <c r="B31" s="45">
        <v>6.44</v>
      </c>
    </row>
    <row r="32" spans="1:2" x14ac:dyDescent="0.25">
      <c r="A32" s="44">
        <v>23</v>
      </c>
      <c r="B32" s="45">
        <v>6.67</v>
      </c>
    </row>
    <row r="33" spans="1:2" x14ac:dyDescent="0.25">
      <c r="A33" s="44">
        <v>24</v>
      </c>
      <c r="B33" s="45">
        <v>6.9</v>
      </c>
    </row>
    <row r="34" spans="1:2" x14ac:dyDescent="0.25">
      <c r="A34" s="44">
        <v>25</v>
      </c>
      <c r="B34" s="45">
        <v>7.15</v>
      </c>
    </row>
    <row r="35" spans="1:2" x14ac:dyDescent="0.25">
      <c r="A35" s="44">
        <v>26</v>
      </c>
      <c r="B35" s="45">
        <v>7.4</v>
      </c>
    </row>
    <row r="36" spans="1:2" x14ac:dyDescent="0.25">
      <c r="A36" s="44">
        <v>27</v>
      </c>
      <c r="B36" s="45">
        <v>7.66</v>
      </c>
    </row>
    <row r="37" spans="1:2" x14ac:dyDescent="0.25">
      <c r="A37" s="44">
        <v>28</v>
      </c>
      <c r="B37" s="45">
        <v>7.92</v>
      </c>
    </row>
    <row r="38" spans="1:2" x14ac:dyDescent="0.25">
      <c r="A38" s="44">
        <v>29</v>
      </c>
      <c r="B38" s="45">
        <v>8.1999999999999993</v>
      </c>
    </row>
    <row r="39" spans="1:2" x14ac:dyDescent="0.25">
      <c r="A39" s="44">
        <v>30</v>
      </c>
      <c r="B39" s="45">
        <v>8.48</v>
      </c>
    </row>
    <row r="40" spans="1:2" x14ac:dyDescent="0.25">
      <c r="A40" s="44">
        <v>31</v>
      </c>
      <c r="B40" s="45">
        <v>8.7799999999999994</v>
      </c>
    </row>
    <row r="41" spans="1:2" x14ac:dyDescent="0.25">
      <c r="A41" s="44">
        <v>32</v>
      </c>
      <c r="B41" s="45">
        <v>9.08</v>
      </c>
    </row>
    <row r="42" spans="1:2" x14ac:dyDescent="0.25">
      <c r="A42" s="44">
        <v>33</v>
      </c>
      <c r="B42" s="45">
        <v>9.4</v>
      </c>
    </row>
    <row r="43" spans="1:2" x14ac:dyDescent="0.25">
      <c r="A43" s="44">
        <v>34</v>
      </c>
      <c r="B43" s="45">
        <v>9.7200000000000006</v>
      </c>
    </row>
    <row r="44" spans="1:2" x14ac:dyDescent="0.25">
      <c r="A44" s="44">
        <v>35</v>
      </c>
      <c r="B44" s="45">
        <v>10.06</v>
      </c>
    </row>
    <row r="45" spans="1:2" x14ac:dyDescent="0.25">
      <c r="A45" s="44">
        <v>36</v>
      </c>
      <c r="B45" s="45">
        <v>10.4</v>
      </c>
    </row>
    <row r="46" spans="1:2" x14ac:dyDescent="0.25">
      <c r="A46" s="44">
        <v>37</v>
      </c>
      <c r="B46" s="45">
        <v>10.76</v>
      </c>
    </row>
    <row r="47" spans="1:2" x14ac:dyDescent="0.25">
      <c r="A47" s="44">
        <v>38</v>
      </c>
      <c r="B47" s="45">
        <v>11.13</v>
      </c>
    </row>
    <row r="48" spans="1:2" x14ac:dyDescent="0.25">
      <c r="A48" s="44">
        <v>39</v>
      </c>
      <c r="B48" s="45">
        <v>11.51</v>
      </c>
    </row>
    <row r="49" spans="1:2" x14ac:dyDescent="0.25">
      <c r="A49" s="44">
        <v>40</v>
      </c>
      <c r="B49" s="45">
        <v>11.9</v>
      </c>
    </row>
    <row r="50" spans="1:2" x14ac:dyDescent="0.25">
      <c r="A50" s="44">
        <v>41</v>
      </c>
      <c r="B50" s="45">
        <v>12.31</v>
      </c>
    </row>
    <row r="51" spans="1:2" x14ac:dyDescent="0.25">
      <c r="A51" s="44">
        <v>42</v>
      </c>
      <c r="B51" s="45">
        <v>12.73</v>
      </c>
    </row>
    <row r="52" spans="1:2" x14ac:dyDescent="0.25">
      <c r="A52" s="44">
        <v>43</v>
      </c>
      <c r="B52" s="45">
        <v>13.15</v>
      </c>
    </row>
    <row r="53" spans="1:2" x14ac:dyDescent="0.25">
      <c r="A53" s="44">
        <v>44</v>
      </c>
      <c r="B53" s="45">
        <v>13.6</v>
      </c>
    </row>
    <row r="54" spans="1:2" x14ac:dyDescent="0.25">
      <c r="A54" s="44">
        <v>45</v>
      </c>
      <c r="B54" s="45">
        <v>14.05</v>
      </c>
    </row>
    <row r="55" spans="1:2" x14ac:dyDescent="0.25">
      <c r="A55" s="44">
        <v>46</v>
      </c>
      <c r="B55" s="45">
        <v>14.52</v>
      </c>
    </row>
    <row r="56" spans="1:2" x14ac:dyDescent="0.25">
      <c r="A56" s="44">
        <v>47</v>
      </c>
      <c r="B56" s="45">
        <v>15.01</v>
      </c>
    </row>
    <row r="57" spans="1:2" x14ac:dyDescent="0.25">
      <c r="A57" s="44">
        <v>48</v>
      </c>
      <c r="B57" s="45">
        <v>15.51</v>
      </c>
    </row>
    <row r="58" spans="1:2" x14ac:dyDescent="0.25">
      <c r="A58" s="44">
        <v>49</v>
      </c>
      <c r="B58" s="45">
        <v>16.02</v>
      </c>
    </row>
    <row r="59" spans="1:2" x14ac:dyDescent="0.25">
      <c r="A59" s="44">
        <v>50</v>
      </c>
      <c r="B59" s="45">
        <v>16.559999999999999</v>
      </c>
    </row>
    <row r="60" spans="1:2" x14ac:dyDescent="0.25">
      <c r="A60" s="44">
        <v>51</v>
      </c>
      <c r="B60" s="45">
        <v>17.100000000000001</v>
      </c>
    </row>
    <row r="61" spans="1:2" x14ac:dyDescent="0.25">
      <c r="A61" s="44">
        <v>52</v>
      </c>
      <c r="B61" s="45">
        <v>17.670000000000002</v>
      </c>
    </row>
    <row r="62" spans="1:2" x14ac:dyDescent="0.25">
      <c r="A62" s="44">
        <v>53</v>
      </c>
      <c r="B62" s="45">
        <v>18.260000000000002</v>
      </c>
    </row>
    <row r="63" spans="1:2" x14ac:dyDescent="0.25">
      <c r="A63" s="44">
        <v>54</v>
      </c>
      <c r="B63" s="45">
        <v>18.86</v>
      </c>
    </row>
    <row r="64" spans="1:2" x14ac:dyDescent="0.25">
      <c r="A64" s="44">
        <v>55</v>
      </c>
      <c r="B64" s="45">
        <v>19.489999999999998</v>
      </c>
    </row>
    <row r="65" spans="1:2" x14ac:dyDescent="0.25">
      <c r="A65" s="44">
        <v>56</v>
      </c>
      <c r="B65" s="45">
        <v>20.149999999999999</v>
      </c>
    </row>
    <row r="66" spans="1:2" x14ac:dyDescent="0.25">
      <c r="A66" s="44">
        <v>57</v>
      </c>
      <c r="B66" s="45">
        <v>20.85</v>
      </c>
    </row>
    <row r="67" spans="1:2" x14ac:dyDescent="0.25">
      <c r="A67" s="44">
        <v>58</v>
      </c>
      <c r="B67" s="45">
        <v>21.57</v>
      </c>
    </row>
    <row r="68" spans="1:2" x14ac:dyDescent="0.25">
      <c r="A68" s="44">
        <v>59</v>
      </c>
      <c r="B68" s="45">
        <v>22.34</v>
      </c>
    </row>
  </sheetData>
  <sheetProtection algorithmName="SHA-512" hashValue="TrGyJaD2RC3MeaDORclG9NYzUpe02wEa+ljEE7XqsAQLX6cT6DKjEJZ7MX76bXarOVWCNwo5eTbCQVol7WQ3+w==" saltValue="Hb4BWUdWTFaPXbQXuqRUmg==" spinCount="100000" sheet="1" objects="1" scenarios="1"/>
  <conditionalFormatting sqref="A6:A21">
    <cfRule type="expression" dxfId="39" priority="1" stopIfTrue="1">
      <formula>MOD(ROW(),2)=0</formula>
    </cfRule>
    <cfRule type="expression" dxfId="38" priority="2" stopIfTrue="1">
      <formula>MOD(ROW(),2)&lt;&gt;0</formula>
    </cfRule>
  </conditionalFormatting>
  <conditionalFormatting sqref="A26:A68">
    <cfRule type="expression" dxfId="37" priority="5" stopIfTrue="1">
      <formula>MOD(ROW(),2)=0</formula>
    </cfRule>
    <cfRule type="expression" dxfId="36" priority="6" stopIfTrue="1">
      <formula>MOD(ROW(),2)&lt;&gt;0</formula>
    </cfRule>
  </conditionalFormatting>
  <conditionalFormatting sqref="B6:B21">
    <cfRule type="expression" dxfId="35" priority="3" stopIfTrue="1">
      <formula>MOD(ROW(),2)=0</formula>
    </cfRule>
    <cfRule type="expression" dxfId="34" priority="4" stopIfTrue="1">
      <formula>MOD(ROW(),2)&lt;&gt;0</formula>
    </cfRule>
  </conditionalFormatting>
  <conditionalFormatting sqref="B26:B68">
    <cfRule type="expression" dxfId="33" priority="7" stopIfTrue="1">
      <formula>MOD(ROW(),2)=0</formula>
    </cfRule>
    <cfRule type="expression" dxfId="32" priority="8"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8AAB-5501-4246-AF7D-7C183EBB6C19}">
  <sheetPr codeName="Sheet11"/>
  <dimension ref="A1:C68"/>
  <sheetViews>
    <sheetView showGridLines="0" workbookViewId="0">
      <selection activeCell="A6" sqref="A6"/>
    </sheetView>
  </sheetViews>
  <sheetFormatPr defaultRowHeight="12.5" x14ac:dyDescent="0.25"/>
  <cols>
    <col min="1" max="1" width="31.81640625" customWidth="1"/>
    <col min="2" max="3" width="22.81640625" customWidth="1"/>
  </cols>
  <sheetData>
    <row r="1" spans="1:3" s="1" customFormat="1" ht="20" x14ac:dyDescent="0.4">
      <c r="A1" s="2" t="s">
        <v>0</v>
      </c>
    </row>
    <row r="2" spans="1:3" s="1" customFormat="1" ht="15.5" x14ac:dyDescent="0.35">
      <c r="A2" s="30" t="s">
        <v>1</v>
      </c>
      <c r="B2" s="3" t="str">
        <f>wb_title</f>
        <v>Fire_E - Consolidated Factor Spreadsheet</v>
      </c>
    </row>
    <row r="3" spans="1:3" s="1" customFormat="1" ht="15.5" x14ac:dyDescent="0.35">
      <c r="A3" s="30" t="s">
        <v>2</v>
      </c>
      <c r="B3" s="3" t="str">
        <f>TABLE_FACTOR_TYPE_1 &amp; " - x-" &amp; TABLE_SERIES_NUMBER_1</f>
        <v>CETV - x-204</v>
      </c>
    </row>
    <row r="6" spans="1:3" x14ac:dyDescent="0.25">
      <c r="A6" s="41" t="s">
        <v>378</v>
      </c>
      <c r="B6" s="48" t="s">
        <v>379</v>
      </c>
      <c r="C6" s="48"/>
    </row>
    <row r="7" spans="1:3" x14ac:dyDescent="0.25">
      <c r="A7" s="41" t="s">
        <v>380</v>
      </c>
      <c r="B7" s="48" t="s">
        <v>31</v>
      </c>
      <c r="C7" s="48"/>
    </row>
    <row r="8" spans="1:3" x14ac:dyDescent="0.25">
      <c r="A8" s="41" t="s">
        <v>124</v>
      </c>
      <c r="B8" s="48">
        <v>2006</v>
      </c>
      <c r="C8" s="48"/>
    </row>
    <row r="9" spans="1:3" x14ac:dyDescent="0.25">
      <c r="A9" s="41" t="s">
        <v>125</v>
      </c>
      <c r="B9" s="48" t="s">
        <v>137</v>
      </c>
      <c r="C9" s="48"/>
    </row>
    <row r="10" spans="1:3" ht="25" x14ac:dyDescent="0.25">
      <c r="A10" s="41" t="s">
        <v>6</v>
      </c>
      <c r="B10" s="48" t="s">
        <v>150</v>
      </c>
      <c r="C10" s="48"/>
    </row>
    <row r="11" spans="1:3" x14ac:dyDescent="0.25">
      <c r="A11" s="41" t="s">
        <v>126</v>
      </c>
      <c r="B11" s="48" t="s">
        <v>145</v>
      </c>
      <c r="C11" s="48"/>
    </row>
    <row r="12" spans="1:3" x14ac:dyDescent="0.25">
      <c r="A12" s="41" t="s">
        <v>127</v>
      </c>
      <c r="B12" s="48" t="s">
        <v>140</v>
      </c>
      <c r="C12" s="48"/>
    </row>
    <row r="13" spans="1:3" x14ac:dyDescent="0.25">
      <c r="A13" s="41" t="s">
        <v>381</v>
      </c>
      <c r="B13" s="48" t="s">
        <v>141</v>
      </c>
      <c r="C13" s="48"/>
    </row>
    <row r="14" spans="1:3" x14ac:dyDescent="0.25">
      <c r="A14" s="41" t="s">
        <v>129</v>
      </c>
      <c r="B14" s="48">
        <v>204</v>
      </c>
      <c r="C14" s="48"/>
    </row>
    <row r="15" spans="1:3" x14ac:dyDescent="0.25">
      <c r="A15" s="41" t="s">
        <v>382</v>
      </c>
      <c r="B15" s="48" t="s">
        <v>151</v>
      </c>
      <c r="C15" s="48"/>
    </row>
    <row r="16" spans="1:3" x14ac:dyDescent="0.25">
      <c r="A16" s="41" t="s">
        <v>131</v>
      </c>
      <c r="B16" s="48" t="s">
        <v>147</v>
      </c>
      <c r="C16" s="48"/>
    </row>
    <row r="17" spans="1:3" x14ac:dyDescent="0.25">
      <c r="A17" s="42" t="s">
        <v>383</v>
      </c>
      <c r="B17" s="48"/>
      <c r="C17" s="48"/>
    </row>
    <row r="18" spans="1:3" x14ac:dyDescent="0.25">
      <c r="A18" s="41" t="s">
        <v>133</v>
      </c>
      <c r="B18" s="49">
        <v>46163</v>
      </c>
      <c r="C18" s="49"/>
    </row>
    <row r="19" spans="1:3" x14ac:dyDescent="0.25">
      <c r="A19" s="41" t="s">
        <v>134</v>
      </c>
      <c r="B19" s="49"/>
      <c r="C19" s="49"/>
    </row>
    <row r="20" spans="1:3" x14ac:dyDescent="0.25">
      <c r="A20" s="41" t="s">
        <v>135</v>
      </c>
      <c r="B20" s="48" t="s">
        <v>144</v>
      </c>
      <c r="C20" s="48"/>
    </row>
    <row r="21" spans="1:3" x14ac:dyDescent="0.25">
      <c r="A21" s="41" t="s">
        <v>384</v>
      </c>
      <c r="B21" s="48" t="s">
        <v>63</v>
      </c>
      <c r="C21" s="48"/>
    </row>
    <row r="23" spans="1:3" x14ac:dyDescent="0.25">
      <c r="A23" s="23" t="str">
        <f>HYPERLINK("#'Factor List'!A1", "Back to Factor List")</f>
        <v>Back to Factor List</v>
      </c>
      <c r="B23" s="23" t="str">
        <f>HYPERLINK("#'Assumptions'!A1", "Assumptions")</f>
        <v>Assumptions</v>
      </c>
    </row>
    <row r="26" spans="1:3" s="58" customFormat="1" ht="26" x14ac:dyDescent="0.25">
      <c r="A26" s="57" t="s">
        <v>385</v>
      </c>
      <c r="B26" s="57" t="s">
        <v>386</v>
      </c>
      <c r="C26" s="57" t="s">
        <v>389</v>
      </c>
    </row>
    <row r="27" spans="1:3" x14ac:dyDescent="0.25">
      <c r="A27" s="44">
        <v>18</v>
      </c>
      <c r="B27" s="45">
        <v>7.2</v>
      </c>
      <c r="C27" s="45">
        <v>2.15</v>
      </c>
    </row>
    <row r="28" spans="1:3" x14ac:dyDescent="0.25">
      <c r="A28" s="44">
        <v>19</v>
      </c>
      <c r="B28" s="45">
        <v>7.33</v>
      </c>
      <c r="C28" s="45">
        <v>2.25</v>
      </c>
    </row>
    <row r="29" spans="1:3" x14ac:dyDescent="0.25">
      <c r="A29" s="44">
        <v>20</v>
      </c>
      <c r="B29" s="45">
        <v>7.46</v>
      </c>
      <c r="C29" s="45">
        <v>2.29</v>
      </c>
    </row>
    <row r="30" spans="1:3" x14ac:dyDescent="0.25">
      <c r="A30" s="44">
        <v>21</v>
      </c>
      <c r="B30" s="45">
        <v>7.59</v>
      </c>
      <c r="C30" s="45">
        <v>2.33</v>
      </c>
    </row>
    <row r="31" spans="1:3" x14ac:dyDescent="0.25">
      <c r="A31" s="44">
        <v>22</v>
      </c>
      <c r="B31" s="45">
        <v>7.72</v>
      </c>
      <c r="C31" s="45">
        <v>2.37</v>
      </c>
    </row>
    <row r="32" spans="1:3" x14ac:dyDescent="0.25">
      <c r="A32" s="44">
        <v>23</v>
      </c>
      <c r="B32" s="45">
        <v>7.85</v>
      </c>
      <c r="C32" s="45">
        <v>2.42</v>
      </c>
    </row>
    <row r="33" spans="1:3" x14ac:dyDescent="0.25">
      <c r="A33" s="44">
        <v>24</v>
      </c>
      <c r="B33" s="45">
        <v>7.99</v>
      </c>
      <c r="C33" s="45">
        <v>2.46</v>
      </c>
    </row>
    <row r="34" spans="1:3" x14ac:dyDescent="0.25">
      <c r="A34" s="44">
        <v>25</v>
      </c>
      <c r="B34" s="45">
        <v>8.1300000000000008</v>
      </c>
      <c r="C34" s="45">
        <v>2.5</v>
      </c>
    </row>
    <row r="35" spans="1:3" x14ac:dyDescent="0.25">
      <c r="A35" s="44">
        <v>26</v>
      </c>
      <c r="B35" s="45">
        <v>8.27</v>
      </c>
      <c r="C35" s="45">
        <v>2.5499999999999998</v>
      </c>
    </row>
    <row r="36" spans="1:3" x14ac:dyDescent="0.25">
      <c r="A36" s="44">
        <v>27</v>
      </c>
      <c r="B36" s="45">
        <v>8.42</v>
      </c>
      <c r="C36" s="45">
        <v>2.59</v>
      </c>
    </row>
    <row r="37" spans="1:3" x14ac:dyDescent="0.25">
      <c r="A37" s="44">
        <v>28</v>
      </c>
      <c r="B37" s="45">
        <v>8.56</v>
      </c>
      <c r="C37" s="45">
        <v>2.63</v>
      </c>
    </row>
    <row r="38" spans="1:3" x14ac:dyDescent="0.25">
      <c r="A38" s="44">
        <v>29</v>
      </c>
      <c r="B38" s="45">
        <v>8.7100000000000009</v>
      </c>
      <c r="C38" s="45">
        <v>2.68</v>
      </c>
    </row>
    <row r="39" spans="1:3" x14ac:dyDescent="0.25">
      <c r="A39" s="44">
        <v>30</v>
      </c>
      <c r="B39" s="45">
        <v>8.8699999999999992</v>
      </c>
      <c r="C39" s="45">
        <v>2.73</v>
      </c>
    </row>
    <row r="40" spans="1:3" x14ac:dyDescent="0.25">
      <c r="A40" s="44">
        <v>31</v>
      </c>
      <c r="B40" s="45">
        <v>9.02</v>
      </c>
      <c r="C40" s="45">
        <v>2.78</v>
      </c>
    </row>
    <row r="41" spans="1:3" x14ac:dyDescent="0.25">
      <c r="A41" s="44">
        <v>32</v>
      </c>
      <c r="B41" s="45">
        <v>9.18</v>
      </c>
      <c r="C41" s="45">
        <v>2.82</v>
      </c>
    </row>
    <row r="42" spans="1:3" x14ac:dyDescent="0.25">
      <c r="A42" s="44">
        <v>33</v>
      </c>
      <c r="B42" s="45">
        <v>9.34</v>
      </c>
      <c r="C42" s="45">
        <v>2.87</v>
      </c>
    </row>
    <row r="43" spans="1:3" x14ac:dyDescent="0.25">
      <c r="A43" s="44">
        <v>34</v>
      </c>
      <c r="B43" s="45">
        <v>9.5</v>
      </c>
      <c r="C43" s="45">
        <v>2.92</v>
      </c>
    </row>
    <row r="44" spans="1:3" x14ac:dyDescent="0.25">
      <c r="A44" s="44">
        <v>35</v>
      </c>
      <c r="B44" s="45">
        <v>9.67</v>
      </c>
      <c r="C44" s="45">
        <v>2.97</v>
      </c>
    </row>
    <row r="45" spans="1:3" x14ac:dyDescent="0.25">
      <c r="A45" s="44">
        <v>36</v>
      </c>
      <c r="B45" s="45">
        <v>9.84</v>
      </c>
      <c r="C45" s="45">
        <v>3.03</v>
      </c>
    </row>
    <row r="46" spans="1:3" x14ac:dyDescent="0.25">
      <c r="A46" s="44">
        <v>37</v>
      </c>
      <c r="B46" s="45">
        <v>10.01</v>
      </c>
      <c r="C46" s="45">
        <v>3.08</v>
      </c>
    </row>
    <row r="47" spans="1:3" x14ac:dyDescent="0.25">
      <c r="A47" s="44">
        <v>38</v>
      </c>
      <c r="B47" s="45">
        <v>10.19</v>
      </c>
      <c r="C47" s="45">
        <v>3.13</v>
      </c>
    </row>
    <row r="48" spans="1:3" x14ac:dyDescent="0.25">
      <c r="A48" s="44">
        <v>39</v>
      </c>
      <c r="B48" s="45">
        <v>10.36</v>
      </c>
      <c r="C48" s="45">
        <v>3.18</v>
      </c>
    </row>
    <row r="49" spans="1:3" x14ac:dyDescent="0.25">
      <c r="A49" s="44">
        <v>40</v>
      </c>
      <c r="B49" s="45">
        <v>10.55</v>
      </c>
      <c r="C49" s="45">
        <v>3.23</v>
      </c>
    </row>
    <row r="50" spans="1:3" x14ac:dyDescent="0.25">
      <c r="A50" s="44">
        <v>41</v>
      </c>
      <c r="B50" s="45">
        <v>10.74</v>
      </c>
      <c r="C50" s="45">
        <v>3.28</v>
      </c>
    </row>
    <row r="51" spans="1:3" x14ac:dyDescent="0.25">
      <c r="A51" s="44">
        <v>42</v>
      </c>
      <c r="B51" s="45">
        <v>10.93</v>
      </c>
      <c r="C51" s="45">
        <v>3.34</v>
      </c>
    </row>
    <row r="52" spans="1:3" x14ac:dyDescent="0.25">
      <c r="A52" s="44">
        <v>43</v>
      </c>
      <c r="B52" s="45">
        <v>11.12</v>
      </c>
      <c r="C52" s="45">
        <v>3.39</v>
      </c>
    </row>
    <row r="53" spans="1:3" x14ac:dyDescent="0.25">
      <c r="A53" s="44">
        <v>44</v>
      </c>
      <c r="B53" s="45">
        <v>11.32</v>
      </c>
      <c r="C53" s="45">
        <v>3.44</v>
      </c>
    </row>
    <row r="54" spans="1:3" x14ac:dyDescent="0.25">
      <c r="A54" s="44">
        <v>45</v>
      </c>
      <c r="B54" s="45">
        <v>11.52</v>
      </c>
      <c r="C54" s="45">
        <v>3.49</v>
      </c>
    </row>
    <row r="55" spans="1:3" x14ac:dyDescent="0.25">
      <c r="A55" s="44">
        <v>46</v>
      </c>
      <c r="B55" s="45">
        <v>11.73</v>
      </c>
      <c r="C55" s="45">
        <v>3.54</v>
      </c>
    </row>
    <row r="56" spans="1:3" x14ac:dyDescent="0.25">
      <c r="A56" s="44">
        <v>47</v>
      </c>
      <c r="B56" s="45">
        <v>11.95</v>
      </c>
      <c r="C56" s="45">
        <v>3.58</v>
      </c>
    </row>
    <row r="57" spans="1:3" x14ac:dyDescent="0.25">
      <c r="A57" s="44">
        <v>48</v>
      </c>
      <c r="B57" s="45">
        <v>12.17</v>
      </c>
      <c r="C57" s="45">
        <v>3.63</v>
      </c>
    </row>
    <row r="58" spans="1:3" x14ac:dyDescent="0.25">
      <c r="A58" s="44">
        <v>49</v>
      </c>
      <c r="B58" s="45">
        <v>12.4</v>
      </c>
      <c r="C58" s="45">
        <v>3.67</v>
      </c>
    </row>
    <row r="59" spans="1:3" x14ac:dyDescent="0.25">
      <c r="A59" s="44">
        <v>50</v>
      </c>
      <c r="B59" s="45">
        <v>12.63</v>
      </c>
      <c r="C59" s="45">
        <v>3.71</v>
      </c>
    </row>
    <row r="60" spans="1:3" x14ac:dyDescent="0.25">
      <c r="A60" s="44">
        <v>51</v>
      </c>
      <c r="B60" s="45">
        <v>12.87</v>
      </c>
      <c r="C60" s="45">
        <v>3.76</v>
      </c>
    </row>
    <row r="61" spans="1:3" x14ac:dyDescent="0.25">
      <c r="A61" s="44">
        <v>52</v>
      </c>
      <c r="B61" s="45">
        <v>13.11</v>
      </c>
      <c r="C61" s="45">
        <v>3.8</v>
      </c>
    </row>
    <row r="62" spans="1:3" x14ac:dyDescent="0.25">
      <c r="A62" s="44">
        <v>53</v>
      </c>
      <c r="B62" s="45">
        <v>13.37</v>
      </c>
      <c r="C62" s="45">
        <v>3.83</v>
      </c>
    </row>
    <row r="63" spans="1:3" x14ac:dyDescent="0.25">
      <c r="A63" s="44">
        <v>54</v>
      </c>
      <c r="B63" s="45">
        <v>13.63</v>
      </c>
      <c r="C63" s="45">
        <v>3.87</v>
      </c>
    </row>
    <row r="64" spans="1:3" x14ac:dyDescent="0.25">
      <c r="A64" s="44">
        <v>55</v>
      </c>
      <c r="B64" s="45">
        <v>13.91</v>
      </c>
      <c r="C64" s="45">
        <v>3.89</v>
      </c>
    </row>
    <row r="65" spans="1:3" x14ac:dyDescent="0.25">
      <c r="A65" s="44">
        <v>56</v>
      </c>
      <c r="B65" s="45">
        <v>14.19</v>
      </c>
      <c r="C65" s="45">
        <v>3.92</v>
      </c>
    </row>
    <row r="66" spans="1:3" x14ac:dyDescent="0.25">
      <c r="A66" s="44">
        <v>57</v>
      </c>
      <c r="B66" s="45">
        <v>14.49</v>
      </c>
      <c r="C66" s="45">
        <v>3.94</v>
      </c>
    </row>
    <row r="67" spans="1:3" x14ac:dyDescent="0.25">
      <c r="A67" s="44">
        <v>58</v>
      </c>
      <c r="B67" s="45">
        <v>14.8</v>
      </c>
      <c r="C67" s="45">
        <v>3.95</v>
      </c>
    </row>
    <row r="68" spans="1:3" x14ac:dyDescent="0.25">
      <c r="A68" s="44">
        <v>59</v>
      </c>
      <c r="B68" s="45">
        <v>15.12</v>
      </c>
      <c r="C68" s="45">
        <v>3.97</v>
      </c>
    </row>
  </sheetData>
  <sheetProtection algorithmName="SHA-512" hashValue="se1DQrnykJcqDIQ7QB2oNfA3znj25jfl9VZ0Tt0bUjxHcwRagIvm9eDk7tuH57OSIR9XC0grsaZwD6XqYy5OcA==" saltValue="WQtBSBBZ1DgZQYjmodVYdg==" spinCount="100000" sheet="1" objects="1" scenarios="1"/>
  <conditionalFormatting sqref="A6:A21">
    <cfRule type="expression" dxfId="655" priority="9" stopIfTrue="1">
      <formula>MOD(ROW(),2)=0</formula>
    </cfRule>
    <cfRule type="expression" dxfId="654" priority="10" stopIfTrue="1">
      <formula>MOD(ROW(),2)&lt;&gt;0</formula>
    </cfRule>
  </conditionalFormatting>
  <conditionalFormatting sqref="A26:A68">
    <cfRule type="expression" dxfId="653" priority="13" stopIfTrue="1">
      <formula>MOD(ROW(),2)=0</formula>
    </cfRule>
    <cfRule type="expression" dxfId="652" priority="14" stopIfTrue="1">
      <formula>MOD(ROW(),2)&lt;&gt;0</formula>
    </cfRule>
  </conditionalFormatting>
  <conditionalFormatting sqref="B6:C21">
    <cfRule type="expression" dxfId="651" priority="11" stopIfTrue="1">
      <formula>MOD(ROW(),2)=0</formula>
    </cfRule>
    <cfRule type="expression" dxfId="650" priority="12" stopIfTrue="1">
      <formula>MOD(ROW(),2)&lt;&gt;0</formula>
    </cfRule>
  </conditionalFormatting>
  <conditionalFormatting sqref="B26:C68">
    <cfRule type="expression" dxfId="649" priority="15" stopIfTrue="1">
      <formula>MOD(ROW(),2)=0</formula>
    </cfRule>
    <cfRule type="expression" dxfId="648" priority="16" stopIfTrue="1">
      <formula>MOD(ROW(),2)&lt;&gt;0</formula>
    </cfRule>
  </conditionalFormatting>
  <pageMargins left="0.7" right="0.7" top="0.75" bottom="0.75" header="0.3" footer="0.3"/>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3081A-4B0F-44B8-8E5E-E3924A5B32FB}">
  <sheetPr codeName="Sheet92"/>
  <dimension ref="A1:B67"/>
  <sheetViews>
    <sheetView showGridLines="0" workbookViewId="0">
      <selection activeCell="A6" sqref="A6"/>
    </sheetView>
  </sheetViews>
  <sheetFormatPr defaultRowHeight="12.5" x14ac:dyDescent="0.25"/>
  <cols>
    <col min="1" max="1" width="31.54296875" customWidth="1"/>
    <col min="2" max="2" width="40.8164062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Added pension - x-702</v>
      </c>
    </row>
    <row r="6" spans="1:2" x14ac:dyDescent="0.25">
      <c r="A6" s="41" t="s">
        <v>378</v>
      </c>
      <c r="B6" s="48" t="s">
        <v>379</v>
      </c>
    </row>
    <row r="7" spans="1:2" x14ac:dyDescent="0.25">
      <c r="A7" s="41" t="s">
        <v>380</v>
      </c>
      <c r="B7" s="48" t="s">
        <v>31</v>
      </c>
    </row>
    <row r="8" spans="1:2" x14ac:dyDescent="0.25">
      <c r="A8" s="41" t="s">
        <v>124</v>
      </c>
      <c r="B8" s="48">
        <v>2015</v>
      </c>
    </row>
    <row r="9" spans="1:2" x14ac:dyDescent="0.25">
      <c r="A9" s="41" t="s">
        <v>125</v>
      </c>
      <c r="B9" s="48" t="s">
        <v>363</v>
      </c>
    </row>
    <row r="10" spans="1:2" x14ac:dyDescent="0.25">
      <c r="A10" s="41" t="s">
        <v>6</v>
      </c>
      <c r="B10" s="48" t="s">
        <v>367</v>
      </c>
    </row>
    <row r="11" spans="1:2" x14ac:dyDescent="0.25">
      <c r="A11" s="41" t="s">
        <v>126</v>
      </c>
      <c r="B11" s="48" t="s">
        <v>213</v>
      </c>
    </row>
    <row r="12" spans="1:2" ht="25" x14ac:dyDescent="0.25">
      <c r="A12" s="41" t="s">
        <v>127</v>
      </c>
      <c r="B12" s="48" t="s">
        <v>368</v>
      </c>
    </row>
    <row r="13" spans="1:2" x14ac:dyDescent="0.25">
      <c r="A13" s="41" t="s">
        <v>381</v>
      </c>
      <c r="B13" s="48">
        <v>0</v>
      </c>
    </row>
    <row r="14" spans="1:2" x14ac:dyDescent="0.25">
      <c r="A14" s="41" t="s">
        <v>129</v>
      </c>
      <c r="B14" s="48">
        <v>702</v>
      </c>
    </row>
    <row r="15" spans="1:2" x14ac:dyDescent="0.25">
      <c r="A15" s="41" t="s">
        <v>382</v>
      </c>
      <c r="B15" s="48" t="s">
        <v>369</v>
      </c>
    </row>
    <row r="16" spans="1:2" x14ac:dyDescent="0.25">
      <c r="A16" s="41" t="s">
        <v>131</v>
      </c>
      <c r="B16" s="48" t="s">
        <v>281</v>
      </c>
    </row>
    <row r="17" spans="1:2" x14ac:dyDescent="0.25">
      <c r="A17" s="42" t="s">
        <v>383</v>
      </c>
      <c r="B17" s="48"/>
    </row>
    <row r="18" spans="1:2" x14ac:dyDescent="0.25">
      <c r="A18" s="41" t="s">
        <v>133</v>
      </c>
      <c r="B18" s="49">
        <v>45196</v>
      </c>
    </row>
    <row r="19" spans="1:2" x14ac:dyDescent="0.25">
      <c r="A19" s="41" t="s">
        <v>134</v>
      </c>
      <c r="B19" s="49">
        <v>45197</v>
      </c>
    </row>
    <row r="20" spans="1:2" x14ac:dyDescent="0.25">
      <c r="A20" s="41" t="s">
        <v>135</v>
      </c>
      <c r="B20" s="48" t="s">
        <v>144</v>
      </c>
    </row>
    <row r="21" spans="1:2" x14ac:dyDescent="0.25">
      <c r="A21" s="41" t="s">
        <v>384</v>
      </c>
      <c r="B21" s="48" t="s">
        <v>64</v>
      </c>
    </row>
    <row r="23" spans="1:2" x14ac:dyDescent="0.25">
      <c r="A23" s="23" t="str">
        <f>HYPERLINK("#'Factor List'!A1", "Back to Factor List")</f>
        <v>Back to Factor List</v>
      </c>
      <c r="B23" s="23" t="str">
        <f>HYPERLINK("#'Assumptions'!A1", "Assumptions")</f>
        <v>Assumptions</v>
      </c>
    </row>
    <row r="26" spans="1:2" s="58" customFormat="1" ht="26" x14ac:dyDescent="0.25">
      <c r="A26" s="57" t="s">
        <v>368</v>
      </c>
      <c r="B26" s="57" t="s">
        <v>438</v>
      </c>
    </row>
    <row r="27" spans="1:2" x14ac:dyDescent="0.25">
      <c r="A27" s="44">
        <v>0</v>
      </c>
      <c r="B27" s="45">
        <v>1</v>
      </c>
    </row>
    <row r="28" spans="1:2" x14ac:dyDescent="0.25">
      <c r="A28" s="44">
        <v>1</v>
      </c>
      <c r="B28" s="45">
        <v>1.02</v>
      </c>
    </row>
    <row r="29" spans="1:2" x14ac:dyDescent="0.25">
      <c r="A29" s="44">
        <v>2</v>
      </c>
      <c r="B29" s="45">
        <v>1.04</v>
      </c>
    </row>
    <row r="30" spans="1:2" x14ac:dyDescent="0.25">
      <c r="A30" s="44">
        <v>3</v>
      </c>
      <c r="B30" s="45">
        <v>1.06</v>
      </c>
    </row>
    <row r="31" spans="1:2" x14ac:dyDescent="0.25">
      <c r="A31" s="44">
        <v>4</v>
      </c>
      <c r="B31" s="45">
        <v>1.08</v>
      </c>
    </row>
    <row r="32" spans="1:2" x14ac:dyDescent="0.25">
      <c r="A32" s="44">
        <v>5</v>
      </c>
      <c r="B32" s="45">
        <v>1.1000000000000001</v>
      </c>
    </row>
    <row r="33" spans="1:2" x14ac:dyDescent="0.25">
      <c r="A33" s="44">
        <v>6</v>
      </c>
      <c r="B33" s="45">
        <v>1.1299999999999999</v>
      </c>
    </row>
    <row r="34" spans="1:2" x14ac:dyDescent="0.25">
      <c r="A34" s="44">
        <v>7</v>
      </c>
      <c r="B34" s="45">
        <v>1.1499999999999999</v>
      </c>
    </row>
    <row r="35" spans="1:2" x14ac:dyDescent="0.25">
      <c r="A35" s="44">
        <v>8</v>
      </c>
      <c r="B35" s="45">
        <v>1.17</v>
      </c>
    </row>
    <row r="36" spans="1:2" x14ac:dyDescent="0.25">
      <c r="A36" s="44">
        <v>9</v>
      </c>
      <c r="B36" s="45">
        <v>1.2</v>
      </c>
    </row>
    <row r="37" spans="1:2" x14ac:dyDescent="0.25">
      <c r="A37" s="44">
        <v>10</v>
      </c>
      <c r="B37" s="45">
        <v>1.22</v>
      </c>
    </row>
    <row r="38" spans="1:2" x14ac:dyDescent="0.25">
      <c r="A38" s="44">
        <v>11</v>
      </c>
      <c r="B38" s="45">
        <v>1.24</v>
      </c>
    </row>
    <row r="39" spans="1:2" x14ac:dyDescent="0.25">
      <c r="A39" s="44">
        <v>12</v>
      </c>
      <c r="B39" s="45">
        <v>1.27</v>
      </c>
    </row>
    <row r="40" spans="1:2" x14ac:dyDescent="0.25">
      <c r="A40" s="44">
        <v>13</v>
      </c>
      <c r="B40" s="45">
        <v>1.29</v>
      </c>
    </row>
    <row r="41" spans="1:2" x14ac:dyDescent="0.25">
      <c r="A41" s="44">
        <v>14</v>
      </c>
      <c r="B41" s="45">
        <v>1.32</v>
      </c>
    </row>
    <row r="42" spans="1:2" x14ac:dyDescent="0.25">
      <c r="A42" s="44">
        <v>15</v>
      </c>
      <c r="B42" s="45">
        <v>1.35</v>
      </c>
    </row>
    <row r="43" spans="1:2" x14ac:dyDescent="0.25">
      <c r="A43" s="44">
        <v>16</v>
      </c>
      <c r="B43" s="45">
        <v>1.37</v>
      </c>
    </row>
    <row r="44" spans="1:2" x14ac:dyDescent="0.25">
      <c r="A44" s="44">
        <v>17</v>
      </c>
      <c r="B44" s="45">
        <v>1.4</v>
      </c>
    </row>
    <row r="45" spans="1:2" x14ac:dyDescent="0.25">
      <c r="A45" s="44">
        <v>18</v>
      </c>
      <c r="B45" s="45">
        <v>1.43</v>
      </c>
    </row>
    <row r="46" spans="1:2" x14ac:dyDescent="0.25">
      <c r="A46" s="44">
        <v>19</v>
      </c>
      <c r="B46" s="45">
        <v>1.46</v>
      </c>
    </row>
    <row r="47" spans="1:2" x14ac:dyDescent="0.25">
      <c r="A47" s="44">
        <v>20</v>
      </c>
      <c r="B47" s="45">
        <v>1.49</v>
      </c>
    </row>
    <row r="48" spans="1:2" x14ac:dyDescent="0.25">
      <c r="A48" s="44">
        <v>21</v>
      </c>
      <c r="B48" s="45">
        <v>1.52</v>
      </c>
    </row>
    <row r="49" spans="1:2" x14ac:dyDescent="0.25">
      <c r="A49" s="44">
        <v>22</v>
      </c>
      <c r="B49" s="45">
        <v>1.55</v>
      </c>
    </row>
    <row r="50" spans="1:2" x14ac:dyDescent="0.25">
      <c r="A50" s="44">
        <v>23</v>
      </c>
      <c r="B50" s="45">
        <v>1.58</v>
      </c>
    </row>
    <row r="51" spans="1:2" x14ac:dyDescent="0.25">
      <c r="A51" s="44">
        <v>24</v>
      </c>
      <c r="B51" s="45">
        <v>1.61</v>
      </c>
    </row>
    <row r="52" spans="1:2" x14ac:dyDescent="0.25">
      <c r="A52" s="44">
        <v>25</v>
      </c>
      <c r="B52" s="45">
        <v>1.64</v>
      </c>
    </row>
    <row r="53" spans="1:2" x14ac:dyDescent="0.25">
      <c r="A53" s="44">
        <v>26</v>
      </c>
      <c r="B53" s="45">
        <v>1.67</v>
      </c>
    </row>
    <row r="54" spans="1:2" x14ac:dyDescent="0.25">
      <c r="A54" s="44">
        <v>27</v>
      </c>
      <c r="B54" s="45">
        <v>1.71</v>
      </c>
    </row>
    <row r="55" spans="1:2" x14ac:dyDescent="0.25">
      <c r="A55" s="44">
        <v>28</v>
      </c>
      <c r="B55" s="45">
        <v>1.74</v>
      </c>
    </row>
    <row r="56" spans="1:2" x14ac:dyDescent="0.25">
      <c r="A56" s="44">
        <v>29</v>
      </c>
      <c r="B56" s="45">
        <v>1.78</v>
      </c>
    </row>
    <row r="57" spans="1:2" x14ac:dyDescent="0.25">
      <c r="A57" s="44">
        <v>30</v>
      </c>
      <c r="B57" s="45">
        <v>1.81</v>
      </c>
    </row>
    <row r="58" spans="1:2" x14ac:dyDescent="0.25">
      <c r="A58" s="44">
        <v>31</v>
      </c>
      <c r="B58" s="45">
        <v>1.85</v>
      </c>
    </row>
    <row r="59" spans="1:2" x14ac:dyDescent="0.25">
      <c r="A59" s="44">
        <v>32</v>
      </c>
      <c r="B59" s="45">
        <v>1.88</v>
      </c>
    </row>
    <row r="60" spans="1:2" x14ac:dyDescent="0.25">
      <c r="A60" s="44">
        <v>33</v>
      </c>
      <c r="B60" s="45">
        <v>1.92</v>
      </c>
    </row>
    <row r="61" spans="1:2" x14ac:dyDescent="0.25">
      <c r="A61" s="44">
        <v>34</v>
      </c>
      <c r="B61" s="45">
        <v>1.96</v>
      </c>
    </row>
    <row r="62" spans="1:2" x14ac:dyDescent="0.25">
      <c r="A62" s="44">
        <v>35</v>
      </c>
      <c r="B62" s="45">
        <v>2</v>
      </c>
    </row>
    <row r="63" spans="1:2" x14ac:dyDescent="0.25">
      <c r="A63" s="44">
        <v>36</v>
      </c>
      <c r="B63" s="45">
        <v>2.04</v>
      </c>
    </row>
    <row r="64" spans="1:2" x14ac:dyDescent="0.25">
      <c r="A64" s="44">
        <v>37</v>
      </c>
      <c r="B64" s="45">
        <v>2.08</v>
      </c>
    </row>
    <row r="65" spans="1:2" x14ac:dyDescent="0.25">
      <c r="A65" s="44">
        <v>38</v>
      </c>
      <c r="B65" s="45">
        <v>2.12</v>
      </c>
    </row>
    <row r="66" spans="1:2" x14ac:dyDescent="0.25">
      <c r="A66" s="44">
        <v>39</v>
      </c>
      <c r="B66" s="45">
        <v>2.16</v>
      </c>
    </row>
    <row r="67" spans="1:2" x14ac:dyDescent="0.25">
      <c r="A67" s="44">
        <v>40</v>
      </c>
      <c r="B67" s="45">
        <v>2.21</v>
      </c>
    </row>
  </sheetData>
  <sheetProtection algorithmName="SHA-512" hashValue="a4Ve4dsks67jkCxeORtYPbKEp50mgKUeAyHemDMpuS6q0hj1nb2KT6wCIE3rrIbKcuhpQ7XyXZ5chaUiSFSPhg==" saltValue="0wWFccwW5oARtB6V8VTvFQ==" spinCount="100000" sheet="1" objects="1" scenarios="1"/>
  <conditionalFormatting sqref="A6:A21">
    <cfRule type="expression" dxfId="31" priority="1" stopIfTrue="1">
      <formula>MOD(ROW(),2)=0</formula>
    </cfRule>
    <cfRule type="expression" dxfId="30" priority="2" stopIfTrue="1">
      <formula>MOD(ROW(),2)&lt;&gt;0</formula>
    </cfRule>
  </conditionalFormatting>
  <conditionalFormatting sqref="A26:A67">
    <cfRule type="expression" dxfId="29" priority="5" stopIfTrue="1">
      <formula>MOD(ROW(),2)=0</formula>
    </cfRule>
    <cfRule type="expression" dxfId="28" priority="6" stopIfTrue="1">
      <formula>MOD(ROW(),2)&lt;&gt;0</formula>
    </cfRule>
  </conditionalFormatting>
  <conditionalFormatting sqref="B6:B21">
    <cfRule type="expression" dxfId="27" priority="3" stopIfTrue="1">
      <formula>MOD(ROW(),2)=0</formula>
    </cfRule>
    <cfRule type="expression" dxfId="26" priority="4" stopIfTrue="1">
      <formula>MOD(ROW(),2)&lt;&gt;0</formula>
    </cfRule>
  </conditionalFormatting>
  <conditionalFormatting sqref="B26:B67">
    <cfRule type="expression" dxfId="25" priority="7" stopIfTrue="1">
      <formula>MOD(ROW(),2)=0</formula>
    </cfRule>
    <cfRule type="expression" dxfId="24" priority="8" stopIfTrue="1">
      <formula>MOD(ROW(),2)&lt;&gt;0</formula>
    </cfRule>
  </conditionalFormatting>
  <pageMargins left="0.7" right="0.7" top="0.75" bottom="0.75" header="0.3" footer="0.3"/>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6CC1-27A1-4FA8-9954-E312379A2A49}">
  <sheetPr codeName="Sheet93"/>
  <dimension ref="A1:P36"/>
  <sheetViews>
    <sheetView showGridLines="0" workbookViewId="0">
      <selection activeCell="A6" sqref="A6"/>
    </sheetView>
  </sheetViews>
  <sheetFormatPr defaultRowHeight="12.5" x14ac:dyDescent="0.25"/>
  <cols>
    <col min="1" max="1" width="31.1796875" customWidth="1"/>
    <col min="2" max="3" width="29.54296875" customWidth="1"/>
    <col min="6" max="6" width="30.1796875" customWidth="1"/>
    <col min="7" max="7" width="40.81640625" customWidth="1"/>
    <col min="10" max="10" width="30.1796875" customWidth="1"/>
    <col min="11" max="11" width="40.81640625" customWidth="1"/>
    <col min="16" max="16" width="9.90625" bestFit="1" customWidth="1"/>
  </cols>
  <sheetData>
    <row r="1" spans="1:16" s="1" customFormat="1" ht="20" x14ac:dyDescent="0.4">
      <c r="A1" s="2" t="s">
        <v>0</v>
      </c>
    </row>
    <row r="2" spans="1:16" s="1" customFormat="1" ht="15.5" x14ac:dyDescent="0.35">
      <c r="A2" s="30" t="s">
        <v>1</v>
      </c>
      <c r="B2" s="3" t="str">
        <f>wb_title</f>
        <v>Fire_E - Consolidated Factor Spreadsheet</v>
      </c>
    </row>
    <row r="3" spans="1:16" s="1" customFormat="1" ht="15.5" x14ac:dyDescent="0.35">
      <c r="A3" s="30" t="s">
        <v>2</v>
      </c>
      <c r="B3" s="3" t="str">
        <f>TABLE_FACTOR_TYPE_1 &amp; " - x-" &amp; TABLE_SERIES_NUMBER_1</f>
        <v>Conversion Factors - x-802</v>
      </c>
    </row>
    <row r="6" spans="1:16" x14ac:dyDescent="0.25">
      <c r="A6" s="41" t="s">
        <v>378</v>
      </c>
      <c r="B6" s="48" t="s">
        <v>379</v>
      </c>
      <c r="C6" s="48"/>
      <c r="F6" s="41" t="s">
        <v>378</v>
      </c>
      <c r="G6" s="48" t="s">
        <v>379</v>
      </c>
      <c r="J6" s="41" t="s">
        <v>378</v>
      </c>
      <c r="K6" s="48" t="s">
        <v>379</v>
      </c>
    </row>
    <row r="7" spans="1:16" x14ac:dyDescent="0.25">
      <c r="A7" s="41" t="s">
        <v>380</v>
      </c>
      <c r="B7" s="48" t="s">
        <v>31</v>
      </c>
      <c r="C7" s="48"/>
      <c r="F7" s="41" t="s">
        <v>380</v>
      </c>
      <c r="G7" s="48" t="s">
        <v>31</v>
      </c>
      <c r="J7" s="41" t="s">
        <v>380</v>
      </c>
      <c r="K7" s="48" t="s">
        <v>31</v>
      </c>
      <c r="P7" t="s">
        <v>31</v>
      </c>
    </row>
    <row r="8" spans="1:16" x14ac:dyDescent="0.25">
      <c r="A8" s="41" t="s">
        <v>124</v>
      </c>
      <c r="B8" s="48">
        <v>2006</v>
      </c>
      <c r="C8" s="48"/>
      <c r="F8" s="41" t="s">
        <v>124</v>
      </c>
      <c r="G8" s="48">
        <v>2006</v>
      </c>
      <c r="J8" s="41" t="s">
        <v>124</v>
      </c>
      <c r="K8" s="48">
        <v>2006</v>
      </c>
      <c r="P8">
        <v>2006</v>
      </c>
    </row>
    <row r="9" spans="1:16" x14ac:dyDescent="0.25">
      <c r="A9" s="41" t="s">
        <v>125</v>
      </c>
      <c r="B9" s="48" t="s">
        <v>370</v>
      </c>
      <c r="C9" s="48"/>
      <c r="F9" s="41" t="s">
        <v>125</v>
      </c>
      <c r="G9" s="48" t="s">
        <v>370</v>
      </c>
      <c r="J9" s="41" t="s">
        <v>125</v>
      </c>
      <c r="K9" s="48" t="s">
        <v>370</v>
      </c>
      <c r="P9" t="s">
        <v>370</v>
      </c>
    </row>
    <row r="10" spans="1:16" ht="25" x14ac:dyDescent="0.25">
      <c r="A10" s="41" t="s">
        <v>6</v>
      </c>
      <c r="B10" s="48" t="s">
        <v>371</v>
      </c>
      <c r="C10" s="48"/>
      <c r="F10" s="41" t="s">
        <v>6</v>
      </c>
      <c r="G10" s="48" t="s">
        <v>374</v>
      </c>
      <c r="J10" s="41" t="s">
        <v>6</v>
      </c>
      <c r="K10" s="48" t="s">
        <v>376</v>
      </c>
      <c r="P10" t="s">
        <v>376</v>
      </c>
    </row>
    <row r="11" spans="1:16" x14ac:dyDescent="0.25">
      <c r="A11" s="41" t="s">
        <v>126</v>
      </c>
      <c r="B11" s="48" t="s">
        <v>198</v>
      </c>
      <c r="C11" s="48"/>
      <c r="F11" s="41" t="s">
        <v>126</v>
      </c>
      <c r="G11" s="48" t="s">
        <v>213</v>
      </c>
      <c r="J11" s="41" t="s">
        <v>126</v>
      </c>
      <c r="K11" s="48" t="s">
        <v>213</v>
      </c>
      <c r="P11" t="s">
        <v>213</v>
      </c>
    </row>
    <row r="12" spans="1:16" x14ac:dyDescent="0.25">
      <c r="A12" s="41" t="s">
        <v>127</v>
      </c>
      <c r="B12" s="48" t="s">
        <v>140</v>
      </c>
      <c r="C12" s="48"/>
      <c r="F12" s="41" t="s">
        <v>127</v>
      </c>
      <c r="G12" s="48" t="s">
        <v>140</v>
      </c>
      <c r="J12" s="41" t="s">
        <v>127</v>
      </c>
      <c r="K12" s="48" t="s">
        <v>140</v>
      </c>
      <c r="P12" t="s">
        <v>140</v>
      </c>
    </row>
    <row r="13" spans="1:16" x14ac:dyDescent="0.25">
      <c r="A13" s="41" t="s">
        <v>381</v>
      </c>
      <c r="B13" s="48">
        <v>1</v>
      </c>
      <c r="C13" s="48"/>
      <c r="F13" s="41" t="s">
        <v>381</v>
      </c>
      <c r="G13" s="48">
        <v>1</v>
      </c>
      <c r="J13" s="41" t="s">
        <v>381</v>
      </c>
      <c r="K13" s="48">
        <v>1</v>
      </c>
      <c r="P13">
        <v>1</v>
      </c>
    </row>
    <row r="14" spans="1:16" x14ac:dyDescent="0.25">
      <c r="A14" s="41" t="s">
        <v>129</v>
      </c>
      <c r="B14" s="48">
        <v>802</v>
      </c>
      <c r="C14" s="48"/>
      <c r="F14" s="41" t="s">
        <v>129</v>
      </c>
      <c r="G14" s="48">
        <v>802</v>
      </c>
      <c r="J14" s="41" t="s">
        <v>129</v>
      </c>
      <c r="K14" s="48">
        <v>802</v>
      </c>
      <c r="P14">
        <v>802</v>
      </c>
    </row>
    <row r="15" spans="1:16" x14ac:dyDescent="0.25">
      <c r="A15" s="41" t="s">
        <v>382</v>
      </c>
      <c r="B15" s="48" t="s">
        <v>372</v>
      </c>
      <c r="C15" s="48"/>
      <c r="F15" s="41" t="s">
        <v>382</v>
      </c>
      <c r="G15" s="48" t="s">
        <v>375</v>
      </c>
      <c r="J15" s="41" t="s">
        <v>382</v>
      </c>
      <c r="K15" s="48" t="s">
        <v>377</v>
      </c>
      <c r="P15" t="s">
        <v>377</v>
      </c>
    </row>
    <row r="16" spans="1:16" x14ac:dyDescent="0.25">
      <c r="A16" s="41" t="s">
        <v>131</v>
      </c>
      <c r="B16" s="48" t="s">
        <v>359</v>
      </c>
      <c r="C16" s="48"/>
      <c r="F16" s="41" t="s">
        <v>131</v>
      </c>
      <c r="G16" s="48" t="s">
        <v>362</v>
      </c>
      <c r="J16" s="41" t="s">
        <v>131</v>
      </c>
      <c r="K16" s="48" t="s">
        <v>324</v>
      </c>
      <c r="P16" t="s">
        <v>324</v>
      </c>
    </row>
    <row r="17" spans="1:16" ht="12.5" customHeight="1" x14ac:dyDescent="0.25">
      <c r="A17" s="42" t="s">
        <v>383</v>
      </c>
      <c r="B17" s="48"/>
      <c r="C17" s="48"/>
      <c r="F17" s="42" t="s">
        <v>383</v>
      </c>
      <c r="G17" s="48"/>
      <c r="J17" s="42" t="s">
        <v>383</v>
      </c>
      <c r="K17" s="48"/>
    </row>
    <row r="18" spans="1:16" x14ac:dyDescent="0.25">
      <c r="A18" s="41" t="s">
        <v>133</v>
      </c>
      <c r="B18" s="49">
        <v>46163</v>
      </c>
      <c r="C18" s="48"/>
      <c r="F18" s="41" t="s">
        <v>133</v>
      </c>
      <c r="G18" s="49">
        <v>46163</v>
      </c>
      <c r="J18" s="41" t="s">
        <v>133</v>
      </c>
      <c r="K18" s="48"/>
      <c r="P18" s="31">
        <v>46163</v>
      </c>
    </row>
    <row r="19" spans="1:16" x14ac:dyDescent="0.25">
      <c r="A19" s="41" t="s">
        <v>134</v>
      </c>
      <c r="B19" s="48"/>
      <c r="C19" s="48"/>
      <c r="F19" s="41" t="s">
        <v>134</v>
      </c>
      <c r="G19" s="48"/>
      <c r="J19" s="41" t="s">
        <v>134</v>
      </c>
      <c r="K19" s="48"/>
    </row>
    <row r="20" spans="1:16" x14ac:dyDescent="0.25">
      <c r="A20" s="41" t="s">
        <v>135</v>
      </c>
      <c r="B20" s="48" t="s">
        <v>373</v>
      </c>
      <c r="C20" s="48"/>
      <c r="F20" s="41" t="s">
        <v>135</v>
      </c>
      <c r="G20" s="48" t="s">
        <v>373</v>
      </c>
      <c r="J20" s="41" t="s">
        <v>135</v>
      </c>
      <c r="K20" s="48" t="s">
        <v>373</v>
      </c>
      <c r="P20" t="s">
        <v>373</v>
      </c>
    </row>
    <row r="21" spans="1:16" x14ac:dyDescent="0.25">
      <c r="A21" s="41" t="s">
        <v>384</v>
      </c>
      <c r="B21" s="48"/>
      <c r="C21" s="48"/>
      <c r="F21" s="41" t="s">
        <v>384</v>
      </c>
      <c r="G21" s="48"/>
      <c r="J21" s="41" t="s">
        <v>384</v>
      </c>
      <c r="K21" s="48"/>
    </row>
    <row r="23" spans="1:16" x14ac:dyDescent="0.25">
      <c r="A23" s="23" t="str">
        <f>HYPERLINK("#'Factor List'!A1", "Back to Factor List")</f>
        <v>Back to Factor List</v>
      </c>
      <c r="B23" s="23" t="str">
        <f>HYPERLINK("#'Assumptions'!A1", "Assumptions")</f>
        <v>Assumptions</v>
      </c>
    </row>
    <row r="26" spans="1:16" s="58" customFormat="1" ht="20.75" customHeight="1" x14ac:dyDescent="0.25">
      <c r="A26" s="57" t="s">
        <v>140</v>
      </c>
      <c r="B26" s="57" t="s">
        <v>439</v>
      </c>
      <c r="C26" s="57" t="s">
        <v>440</v>
      </c>
      <c r="F26" s="57" t="s">
        <v>140</v>
      </c>
      <c r="G26" s="57" t="s">
        <v>370</v>
      </c>
      <c r="J26" s="57" t="s">
        <v>140</v>
      </c>
      <c r="K26" s="57" t="s">
        <v>439</v>
      </c>
    </row>
    <row r="27" spans="1:16" x14ac:dyDescent="0.25">
      <c r="A27" s="44" t="s">
        <v>441</v>
      </c>
      <c r="B27" s="46"/>
      <c r="C27" s="46"/>
      <c r="F27" s="44" t="s">
        <v>442</v>
      </c>
      <c r="G27" s="46"/>
      <c r="J27" s="44" t="s">
        <v>441</v>
      </c>
      <c r="K27" s="46"/>
    </row>
    <row r="28" spans="1:16" x14ac:dyDescent="0.25">
      <c r="A28" s="44">
        <v>56</v>
      </c>
      <c r="B28" s="46"/>
      <c r="C28" s="46"/>
      <c r="F28" s="44">
        <v>36</v>
      </c>
      <c r="G28" s="46"/>
      <c r="J28" s="44">
        <v>56</v>
      </c>
      <c r="K28" s="46"/>
    </row>
    <row r="29" spans="1:16" x14ac:dyDescent="0.25">
      <c r="A29" s="44">
        <v>57</v>
      </c>
      <c r="B29" s="46"/>
      <c r="C29" s="46"/>
      <c r="F29" s="44">
        <v>37</v>
      </c>
      <c r="G29" s="46"/>
      <c r="J29" s="44">
        <v>57</v>
      </c>
      <c r="K29" s="46"/>
    </row>
    <row r="30" spans="1:16" x14ac:dyDescent="0.25">
      <c r="A30" s="44">
        <v>58</v>
      </c>
      <c r="B30" s="46"/>
      <c r="C30" s="46"/>
      <c r="F30" s="44">
        <v>38</v>
      </c>
      <c r="G30" s="46"/>
      <c r="J30" s="44">
        <v>58</v>
      </c>
      <c r="K30" s="46"/>
    </row>
    <row r="31" spans="1:16" x14ac:dyDescent="0.25">
      <c r="A31" s="44">
        <v>59</v>
      </c>
      <c r="B31" s="46"/>
      <c r="C31" s="46"/>
      <c r="F31" s="44">
        <v>39</v>
      </c>
      <c r="G31" s="46"/>
      <c r="J31" s="44">
        <v>59</v>
      </c>
      <c r="K31" s="46"/>
    </row>
    <row r="32" spans="1:16" x14ac:dyDescent="0.25">
      <c r="F32" s="44" t="s">
        <v>443</v>
      </c>
      <c r="G32" s="46"/>
    </row>
    <row r="33" spans="6:7" x14ac:dyDescent="0.25">
      <c r="F33" s="44">
        <v>56</v>
      </c>
      <c r="G33" s="46"/>
    </row>
    <row r="34" spans="6:7" x14ac:dyDescent="0.25">
      <c r="F34" s="44">
        <v>57</v>
      </c>
      <c r="G34" s="46"/>
    </row>
    <row r="35" spans="6:7" x14ac:dyDescent="0.25">
      <c r="F35" s="44">
        <v>58</v>
      </c>
      <c r="G35" s="46"/>
    </row>
    <row r="36" spans="6:7" x14ac:dyDescent="0.25">
      <c r="F36" s="44">
        <v>59</v>
      </c>
      <c r="G36" s="46"/>
    </row>
  </sheetData>
  <sheetProtection algorithmName="SHA-512" hashValue="3AnQA+ddwvwSQ3n3mM5kOOlyY6dVFgq5ZUXSraSM3D94hTjQoO2XKN22plcJiVMwGTm904Qp7+bVxam3lqqwdw==" saltValue="79fiTkdP8ofOZ5aBBt4Riw==" spinCount="100000" sheet="1" objects="1" scenarios="1"/>
  <conditionalFormatting sqref="A6:A21">
    <cfRule type="expression" dxfId="23" priority="9" stopIfTrue="1">
      <formula>MOD(ROW(),2)=0</formula>
    </cfRule>
    <cfRule type="expression" dxfId="22" priority="10" stopIfTrue="1">
      <formula>MOD(ROW(),2)&lt;&gt;0</formula>
    </cfRule>
  </conditionalFormatting>
  <conditionalFormatting sqref="A26:A31">
    <cfRule type="expression" dxfId="21" priority="13" stopIfTrue="1">
      <formula>MOD(ROW(),2)=0</formula>
    </cfRule>
    <cfRule type="expression" dxfId="20" priority="14" stopIfTrue="1">
      <formula>MOD(ROW(),2)&lt;&gt;0</formula>
    </cfRule>
  </conditionalFormatting>
  <conditionalFormatting sqref="B6:C21">
    <cfRule type="expression" dxfId="19" priority="11" stopIfTrue="1">
      <formula>MOD(ROW(),2)=0</formula>
    </cfRule>
    <cfRule type="expression" dxfId="18" priority="12" stopIfTrue="1">
      <formula>MOD(ROW(),2)&lt;&gt;0</formula>
    </cfRule>
  </conditionalFormatting>
  <conditionalFormatting sqref="B26:C31">
    <cfRule type="expression" dxfId="17" priority="15" stopIfTrue="1">
      <formula>MOD(ROW(),2)=0</formula>
    </cfRule>
    <cfRule type="expression" dxfId="16" priority="16" stopIfTrue="1">
      <formula>MOD(ROW(),2)&lt;&gt;0</formula>
    </cfRule>
  </conditionalFormatting>
  <conditionalFormatting sqref="F6:F21">
    <cfRule type="expression" dxfId="15" priority="17" stopIfTrue="1">
      <formula>MOD(ROW(),2)=0</formula>
    </cfRule>
    <cfRule type="expression" dxfId="14" priority="18" stopIfTrue="1">
      <formula>MOD(ROW(),2)&lt;&gt;0</formula>
    </cfRule>
  </conditionalFormatting>
  <conditionalFormatting sqref="F26:F36">
    <cfRule type="expression" dxfId="13" priority="21" stopIfTrue="1">
      <formula>MOD(ROW(),2)=0</formula>
    </cfRule>
    <cfRule type="expression" dxfId="12" priority="22" stopIfTrue="1">
      <formula>MOD(ROW(),2)&lt;&gt;0</formula>
    </cfRule>
  </conditionalFormatting>
  <conditionalFormatting sqref="G6:G21">
    <cfRule type="expression" dxfId="11" priority="19" stopIfTrue="1">
      <formula>MOD(ROW(),2)=0</formula>
    </cfRule>
    <cfRule type="expression" dxfId="10" priority="20" stopIfTrue="1">
      <formula>MOD(ROW(),2)&lt;&gt;0</formula>
    </cfRule>
  </conditionalFormatting>
  <conditionalFormatting sqref="G26:G36">
    <cfRule type="expression" dxfId="9" priority="23" stopIfTrue="1">
      <formula>MOD(ROW(),2)=0</formula>
    </cfRule>
    <cfRule type="expression" dxfId="8" priority="24" stopIfTrue="1">
      <formula>MOD(ROW(),2)&lt;&gt;0</formula>
    </cfRule>
  </conditionalFormatting>
  <conditionalFormatting sqref="J6:J21">
    <cfRule type="expression" dxfId="7" priority="25" stopIfTrue="1">
      <formula>MOD(ROW(),2)=0</formula>
    </cfRule>
    <cfRule type="expression" dxfId="6" priority="26" stopIfTrue="1">
      <formula>MOD(ROW(),2)&lt;&gt;0</formula>
    </cfRule>
  </conditionalFormatting>
  <conditionalFormatting sqref="J26:J31">
    <cfRule type="expression" dxfId="5" priority="29" stopIfTrue="1">
      <formula>MOD(ROW(),2)=0</formula>
    </cfRule>
    <cfRule type="expression" dxfId="4" priority="30" stopIfTrue="1">
      <formula>MOD(ROW(),2)&lt;&gt;0</formula>
    </cfRule>
  </conditionalFormatting>
  <conditionalFormatting sqref="K6:K21">
    <cfRule type="expression" dxfId="3" priority="27" stopIfTrue="1">
      <formula>MOD(ROW(),2)=0</formula>
    </cfRule>
    <cfRule type="expression" dxfId="2" priority="28" stopIfTrue="1">
      <formula>MOD(ROW(),2)&lt;&gt;0</formula>
    </cfRule>
  </conditionalFormatting>
  <conditionalFormatting sqref="K26:K31">
    <cfRule type="expression" dxfId="1" priority="31" stopIfTrue="1">
      <formula>MOD(ROW(),2)=0</formula>
    </cfRule>
    <cfRule type="expression" dxfId="0" priority="32" stopIfTrue="1">
      <formula>MOD(ROW(),2)&lt;&gt;0</formula>
    </cfRule>
  </conditionalFormatting>
  <pageMargins left="0.7" right="0.7" top="0.75" bottom="0.75" header="0.3" footer="0.3"/>
  <tableParts count="3">
    <tablePart r:id="rId1"/>
    <tablePart r:id="rId2"/>
    <tablePart r:id="rId3"/>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Fire_E - Consolidated Factor Spreadsheet</v>
      </c>
    </row>
    <row r="3" spans="1:2" s="1" customFormat="1" ht="15.5" x14ac:dyDescent="0.35">
      <c r="A3" s="30" t="s">
        <v>2</v>
      </c>
      <c r="B3" s="3" t="str">
        <f>TABLE_FACTOR_TYPE_1 &amp; " - x-" &amp; TABLE_SERIES_NUMBER_1</f>
        <v xml:space="preserve"> - x-</v>
      </c>
    </row>
    <row r="6" spans="1:2" x14ac:dyDescent="0.25">
      <c r="A6" t="s">
        <v>378</v>
      </c>
      <c r="B6" t="s">
        <v>379</v>
      </c>
    </row>
    <row r="7" spans="1:2" x14ac:dyDescent="0.25">
      <c r="A7" t="s">
        <v>380</v>
      </c>
    </row>
    <row r="8" spans="1:2" x14ac:dyDescent="0.25">
      <c r="A8" t="s">
        <v>124</v>
      </c>
    </row>
    <row r="9" spans="1:2" x14ac:dyDescent="0.25">
      <c r="A9" t="s">
        <v>125</v>
      </c>
    </row>
    <row r="10" spans="1:2" x14ac:dyDescent="0.25">
      <c r="A10" t="s">
        <v>6</v>
      </c>
    </row>
    <row r="11" spans="1:2" x14ac:dyDescent="0.25">
      <c r="A11" t="s">
        <v>126</v>
      </c>
    </row>
    <row r="12" spans="1:2" x14ac:dyDescent="0.25">
      <c r="A12" t="s">
        <v>127</v>
      </c>
    </row>
    <row r="13" spans="1:2" x14ac:dyDescent="0.25">
      <c r="A13" t="s">
        <v>381</v>
      </c>
    </row>
    <row r="14" spans="1:2" x14ac:dyDescent="0.25">
      <c r="A14" t="s">
        <v>129</v>
      </c>
    </row>
    <row r="15" spans="1:2" x14ac:dyDescent="0.25">
      <c r="A15" t="s">
        <v>382</v>
      </c>
    </row>
    <row r="16" spans="1:2" x14ac:dyDescent="0.25">
      <c r="A16" t="s">
        <v>131</v>
      </c>
    </row>
    <row r="17" spans="1:2" x14ac:dyDescent="0.25">
      <c r="A17" s="24" t="s">
        <v>383</v>
      </c>
    </row>
    <row r="18" spans="1:2" x14ac:dyDescent="0.25">
      <c r="A18" t="s">
        <v>133</v>
      </c>
    </row>
    <row r="19" spans="1:2" x14ac:dyDescent="0.25">
      <c r="A19" t="s">
        <v>134</v>
      </c>
    </row>
    <row r="20" spans="1:2" x14ac:dyDescent="0.25">
      <c r="A20" t="s">
        <v>135</v>
      </c>
    </row>
    <row r="21" spans="1:2" x14ac:dyDescent="0.25">
      <c r="A21" t="s">
        <v>384</v>
      </c>
    </row>
    <row r="23" spans="1:2" x14ac:dyDescent="0.25">
      <c r="A23" s="23" t="str">
        <f>HYPERLINK("#'Factor List'!A1", "Back to Factor List")</f>
        <v>Back to Factor List</v>
      </c>
      <c r="B23" s="23" t="str">
        <f>HYPERLINK("#'Assumptions'!A1", "Assumptions")</f>
        <v>Assumptions</v>
      </c>
    </row>
  </sheetData>
  <sheetProtection algorithmName="SHA-512" hashValue="UD+7WyEvOVbA3Q7yJShU5VX+UiTYSVARmvE5cJd5M1NosrBu3WM5RJnXEz/4aHdI1YUfaffSerlG+vyeF6XZaQ==" saltValue="/ZTwRPQNglEne6xR0W/wIg==" spinCount="100000" sheet="1" objects="1" scenarios="1"/>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0fc6d1-1ff6-4501-9111-f8704c4ff172" xsi:nil="true"/>
    <lcf76f155ced4ddcb4097134ff3c332f xmlns="1b3980e1-9f70-469d-8e06-8a0cb56978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23FD8AA0D8E5478582E35D905D5CB5" ma:contentTypeVersion="19" ma:contentTypeDescription="Create a new document." ma:contentTypeScope="" ma:versionID="1f94826a3c1d09f060f986dfa5b675d9">
  <xsd:schema xmlns:xsd="http://www.w3.org/2001/XMLSchema" xmlns:xs="http://www.w3.org/2001/XMLSchema" xmlns:p="http://schemas.microsoft.com/office/2006/metadata/properties" xmlns:ns2="1b3980e1-9f70-469d-8e06-8a0cb5697867" xmlns:ns3="4c0fc6d1-1ff6-4501-9111-f8704c4ff172" targetNamespace="http://schemas.microsoft.com/office/2006/metadata/properties" ma:root="true" ma:fieldsID="8dda8ce7d46d239494c9ab1892087247" ns2:_="" ns3:_="">
    <xsd:import namespace="1b3980e1-9f70-469d-8e06-8a0cb5697867"/>
    <xsd:import namespace="4c0fc6d1-1ff6-4501-9111-f8704c4ff1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980e1-9f70-469d-8e06-8a0cb5697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e9e4ac3-4c27-417f-b6d0-a3cd07c518c8}"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2A91F8-47F2-4E1B-9942-1F23C02D827D}">
  <ds:schemaRefs>
    <ds:schemaRef ds:uri="http://www.w3.org/XML/1998/namespace"/>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purl.org/dc/dcmitype/"/>
    <ds:schemaRef ds:uri="1b3980e1-9f70-469d-8e06-8a0cb5697867"/>
    <ds:schemaRef ds:uri="http://schemas.microsoft.com/office/infopath/2007/PartnerControls"/>
    <ds:schemaRef ds:uri="4c0fc6d1-1ff6-4501-9111-f8704c4ff172"/>
  </ds:schemaRefs>
</ds:datastoreItem>
</file>

<file path=customXml/itemProps2.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3.xml><?xml version="1.0" encoding="utf-8"?>
<ds:datastoreItem xmlns:ds="http://schemas.openxmlformats.org/officeDocument/2006/customXml" ds:itemID="{4CDD6913-6B9D-49C1-A1CD-E6DDDED8B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3980e1-9f70-469d-8e06-8a0cb5697867"/>
    <ds:schemaRef ds:uri="4c0fc6d1-1ff6-4501-9111-f8704c4ff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92</vt:i4>
      </vt:variant>
      <vt:variant>
        <vt:lpstr>Named Ranges</vt:lpstr>
      </vt:variant>
      <vt:variant>
        <vt:i4>1522</vt:i4>
      </vt:variant>
    </vt:vector>
  </HeadingPairs>
  <TitlesOfParts>
    <vt:vector size="1614"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x-402</vt:lpstr>
      <vt:lpstr>x-403</vt:lpstr>
      <vt:lpstr>x-404</vt:lpstr>
      <vt:lpstr>x-405</vt:lpstr>
      <vt:lpstr>x-406</vt:lpstr>
      <vt:lpstr>x-407</vt:lpstr>
      <vt:lpstr>x-501</vt:lpstr>
      <vt:lpstr>x-502</vt:lpstr>
      <vt:lpstr>x-503</vt:lpstr>
      <vt:lpstr>x-504</vt:lpstr>
      <vt:lpstr>x-505</vt:lpstr>
      <vt:lpstr>x-506</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x-802</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'x-402'!TABLE_AGE_DEF_1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'x-506'!TABLE_AGE_DEF_1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'x-802'!TABLE_AGE_DEF_1</vt:lpstr>
      <vt:lpstr>'x-template'!TABLE_AGE_DEF_1</vt:lpstr>
      <vt:lpstr>'x-802'!TABLE_AGE_DEF_2</vt:lpstr>
      <vt:lpstr>'x-802'!TABLE_AGE_DEF_3</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'x-402'!TABLE_AREA_1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'x-506'!TABLE_AREA_1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'x-701'!TABLE_AREA_1</vt:lpstr>
      <vt:lpstr>'x-702'!TABLE_AREA_1</vt:lpstr>
      <vt:lpstr>'x-802'!TABLE_AREA_1</vt:lpstr>
      <vt:lpstr>'x-802'!TABLE_AREA_2</vt:lpstr>
      <vt:lpstr>'x-802'!TABLE_AREA_3</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'x-220'!TABLE_ASSUMPTION_SET_1</vt:lpstr>
      <vt:lpstr>'x-221'!TABLE_ASSUMPTION_SET_1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'x-313'!TABLE_ASSUMPTION_SET_1</vt:lpstr>
      <vt:lpstr>'x-314'!TABLE_ASSUMPTION_SET_1</vt:lpstr>
      <vt:lpstr>'x-315'!TABLE_ASSUMPTION_SET_1</vt:lpstr>
      <vt:lpstr>'x-316'!TABLE_ASSUMPTION_SET_1</vt:lpstr>
      <vt:lpstr>'x-317'!TABLE_ASSUMPTION_SET_1</vt:lpstr>
      <vt:lpstr>'x-318'!TABLE_ASSUMPTION_SET_1</vt:lpstr>
      <vt:lpstr>'x-319'!TABLE_ASSUMPTION_SET_1</vt:lpstr>
      <vt:lpstr>'x-320'!TABLE_ASSUMPTION_SET_1</vt:lpstr>
      <vt:lpstr>'x-321'!TABLE_ASSUMPTION_SET_1</vt:lpstr>
      <vt:lpstr>'x-322'!TABLE_ASSUMPTION_SET_1</vt:lpstr>
      <vt:lpstr>'x-323'!TABLE_ASSUMPTION_SET_1</vt:lpstr>
      <vt:lpstr>'x-324'!TABLE_ASSUMPTION_SET_1</vt:lpstr>
      <vt:lpstr>'x-325'!TABLE_ASSUMPTION_SET_1</vt:lpstr>
      <vt:lpstr>'x-326'!TABLE_ASSUMPTION_SET_1</vt:lpstr>
      <vt:lpstr>'x-327'!TABLE_ASSUMPTION_SET_1</vt:lpstr>
      <vt:lpstr>'x-328'!TABLE_ASSUMPTION_SET_1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'x-603'!TABLE_ASSUMPTION_SET_1</vt:lpstr>
      <vt:lpstr>'x-604'!TABLE_ASSUMPTION_SET_1</vt:lpstr>
      <vt:lpstr>'x-605'!TABLE_ASSUMPTION_SET_1</vt:lpstr>
      <vt:lpstr>'x-606'!TABLE_ASSUMPTION_SET_1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'x-615'!TABLE_ASSUMPTION_SET_1</vt:lpstr>
      <vt:lpstr>'x-616'!TABLE_ASSUMPTION_SET_1</vt:lpstr>
      <vt:lpstr>'x-617'!TABLE_ASSUMPTION_SET_1</vt:lpstr>
      <vt:lpstr>'x-618'!TABLE_ASSUMPTION_SET_1</vt:lpstr>
      <vt:lpstr>'x-619'!TABLE_ASSUMPTION_SET_1</vt:lpstr>
      <vt:lpstr>'x-620'!TABLE_ASSUMPTION_SET_1</vt:lpstr>
      <vt:lpstr>'x-621'!TABLE_ASSUMPTION_SET_1</vt:lpstr>
      <vt:lpstr>'x-622'!TABLE_ASSUMPTION_SET_1</vt:lpstr>
      <vt:lpstr>'x-623'!TABLE_ASSUMPTION_SET_1</vt:lpstr>
      <vt:lpstr>'x-624'!TABLE_ASSUMPTION_SET_1</vt:lpstr>
      <vt:lpstr>'x-625'!TABLE_ASSUMPTION_SET_1</vt:lpstr>
      <vt:lpstr>'x-626'!TABLE_ASSUMPTION_SET_1</vt:lpstr>
      <vt:lpstr>'x-627'!TABLE_ASSUMPTION_SET_1</vt:lpstr>
      <vt:lpstr>'x-701'!TABLE_ASSUMPTION_SET_1</vt:lpstr>
      <vt:lpstr>'x-702'!TABLE_ASSUMPTION_SET_1</vt:lpstr>
      <vt:lpstr>'x-802'!TABLE_ASSUMPTION_SET_1</vt:lpstr>
      <vt:lpstr>'x-template'!TABLE_ASSUMPTION_SET_1</vt:lpstr>
      <vt:lpstr>'x-802'!TABLE_ASSUMPTION_SET_2</vt:lpstr>
      <vt:lpstr>'x-802'!TABLE_ASSUMPTION_SET_3</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'x-402'!TABLE_CLIENT_1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'x-506'!TABLE_CLIENT_1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'x-802'!TABLE_CLIENT_1</vt:lpstr>
      <vt:lpstr>'x-template'!TABLE_CLIENT_1</vt:lpstr>
      <vt:lpstr>'x-802'!TABLE_CLIENT_2</vt:lpstr>
      <vt:lpstr>'x-802'!TABLE_CLIENT_3</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'x-802'!TABLE_DATE_IMPLEMENTED_1</vt:lpstr>
      <vt:lpstr>'x-template'!TABLE_DATE_IMPLEMENTED_1</vt:lpstr>
      <vt:lpstr>'x-802'!TABLE_DATE_IMPLEMENTED_2</vt:lpstr>
      <vt:lpstr>'x-802'!TABLE_DATE_IMPLEMENTED_3</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'x-802'!TABLE_DATE_ISSUED_1</vt:lpstr>
      <vt:lpstr>'x-template'!TABLE_DATE_ISSUED_1</vt:lpstr>
      <vt:lpstr>'x-802'!TABLE_DATE_ISSUED_2</vt:lpstr>
      <vt:lpstr>'x-802'!TABLE_DATE_ISSUED_3</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'x-802'!TABLE_DESCRIPTION_1</vt:lpstr>
      <vt:lpstr>'x-template'!TABLE_DESCRIPTION_1</vt:lpstr>
      <vt:lpstr>'x-802'!TABLE_DESCRIPTION_2</vt:lpstr>
      <vt:lpstr>'x-802'!TABLE_DESCRIPTION_3</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'x-802'!TABLE_FACTOR_STATUS_1</vt:lpstr>
      <vt:lpstr>'x-template'!TABLE_FACTOR_STATUS_1</vt:lpstr>
      <vt:lpstr>'x-802'!TABLE_FACTOR_STATUS_2</vt:lpstr>
      <vt:lpstr>'x-802'!TABLE_FACTOR_STATUS_3</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'x-802'!TABLE_FACTOR_TYPE_1</vt:lpstr>
      <vt:lpstr>'x-template'!TABLE_FACTOR_TYPE_1</vt:lpstr>
      <vt:lpstr>'x-802'!TABLE_FACTOR_TYPE_2</vt:lpstr>
      <vt:lpstr>'x-802'!TABLE_FACTOR_TYPE_3</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'x-402'!TABLE_GENDER_1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'x-506'!TABLE_GENDER_1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'x-802'!TABLE_GENDER_1</vt:lpstr>
      <vt:lpstr>'x-template'!TABLE_GENDER_1</vt:lpstr>
      <vt:lpstr>'x-802'!TABLE_GENDER_2</vt:lpstr>
      <vt:lpstr>'x-802'!TABLE_GENDER_3</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'x-402'!TABLE_INFO_1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'x-506'!TABLE_INFO_1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'x-802'!TABLE_INFO_1</vt:lpstr>
      <vt:lpstr>'x-template'!TABLE_INFO_1</vt:lpstr>
      <vt:lpstr>'x-802'!TABLE_INFO_2</vt:lpstr>
      <vt:lpstr>'x-802'!TABLE_INFO_3</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'x-802'!TABLE_REFERENCE_1</vt:lpstr>
      <vt:lpstr>'x-template'!TABLE_REFERENCE_1</vt:lpstr>
      <vt:lpstr>'x-802'!TABLE_REFERENCE_2</vt:lpstr>
      <vt:lpstr>'x-802'!TABLE_REFERENCE_3</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'x-802'!TABLE_REFERENCE_GUIDANCE_1</vt:lpstr>
      <vt:lpstr>'x-template'!TABLE_REFERENCE_GUIDANCE_1</vt:lpstr>
      <vt:lpstr>'x-802'!TABLE_REFERENCE_GUIDANCE_2</vt:lpstr>
      <vt:lpstr>'x-802'!TABLE_REFERENCE_GUIDANCE_3</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'x-402'!TABLE_RELATED_1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'x-506'!TABLE_RELATED_1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'x-802'!TABLE_RELATED_1</vt:lpstr>
      <vt:lpstr>'x-template'!TABLE_RELATED_1</vt:lpstr>
      <vt:lpstr>'x-802'!TABLE_RELATED_2</vt:lpstr>
      <vt:lpstr>'x-802'!TABLE_RELATED_3</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'x-402'!TABLE_SECTION_1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'x-506'!TABLE_SECTION_1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'x-802'!TABLE_SECTION_1</vt:lpstr>
      <vt:lpstr>'x-template'!TABLE_SECTION_1</vt:lpstr>
      <vt:lpstr>'x-802'!TABLE_SECTION_2</vt:lpstr>
      <vt:lpstr>'x-802'!TABLE_SECTION_3</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'x-802'!TABLE_SECTION_NUMBER_1</vt:lpstr>
      <vt:lpstr>'x-template'!TABLE_SECTION_NUMBER_1</vt:lpstr>
      <vt:lpstr>'x-802'!TABLE_SECTION_NUMBER_2</vt:lpstr>
      <vt:lpstr>'x-802'!TABLE_SECTION_NUMBER_3</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'x-802'!TABLE_SERIES_NUMBER_1</vt:lpstr>
      <vt:lpstr>'x-template'!TABLE_SERIES_NUMBER_1</vt:lpstr>
      <vt:lpstr>'x-802'!TABLE_SERIES_NUMBER_2</vt:lpstr>
      <vt:lpstr>'x-802'!TABLE_SERIES_NUMBER_3</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 England Consolidated Factors 2026</dc:title>
  <dc:subject/>
  <dc:creator>Garvin, Mathew - GAD</dc:creator>
  <cp:keywords/>
  <dc:description/>
  <cp:lastModifiedBy>Jill Swift</cp:lastModifiedBy>
  <cp:revision/>
  <dcterms:created xsi:type="dcterms:W3CDTF">2007-01-30T12:07:56Z</dcterms:created>
  <dcterms:modified xsi:type="dcterms:W3CDTF">2026-05-26T07:52:39Z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0x010100EF23FD8AA0D8E5478582E35D905D5CB5</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3;#Other|309840bd-9611-477c-8426-e4d34e375949</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fd591018-7cfa-40e8-8a7d-056c84a62a4f</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