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gadigital.sharepoint.com/sites/Pensions/Fire/Firefighter Pay Scales/"/>
    </mc:Choice>
  </mc:AlternateContent>
  <xr:revisionPtr revIDLastSave="6" documentId="8_{9EE420A6-434C-46DD-9644-AE0117163EF9}" xr6:coauthVersionLast="47" xr6:coauthVersionMax="47" xr10:uidLastSave="{B0585C56-0FD9-463F-BB2D-FDDA62009DE4}"/>
  <bookViews>
    <workbookView xWindow="22944" yWindow="0" windowWidth="23232" windowHeight="12336" firstSheet="16" activeTab="26" xr2:uid="{00000000-000D-0000-FFFF-FFFF00000000}"/>
  </bookViews>
  <sheets>
    <sheet name="14-15" sheetId="1" r:id="rId1"/>
    <sheet name="13-14" sheetId="2" r:id="rId2"/>
    <sheet name="12-13" sheetId="3" r:id="rId3"/>
    <sheet name="11-12" sheetId="4" r:id="rId4"/>
    <sheet name="10-11" sheetId="5" r:id="rId5"/>
    <sheet name="09-10" sheetId="6" r:id="rId6"/>
    <sheet name="08-09" sheetId="7" r:id="rId7"/>
    <sheet name="07-08" sheetId="8" r:id="rId8"/>
    <sheet name="06-07" sheetId="9" r:id="rId9"/>
    <sheet name="05-06" sheetId="10" r:id="rId10"/>
    <sheet name="04-05" sheetId="11" r:id="rId11"/>
    <sheet name="03-04 " sheetId="67" r:id="rId12"/>
    <sheet name="02-03" sheetId="13" r:id="rId13"/>
    <sheet name="01-02" sheetId="14" r:id="rId14"/>
    <sheet name="00-01" sheetId="15" r:id="rId15"/>
    <sheet name="99-00" sheetId="16" r:id="rId16"/>
    <sheet name="98-99" sheetId="17" r:id="rId17"/>
    <sheet name="97-98" sheetId="18" r:id="rId18"/>
    <sheet name="96-97" sheetId="19" r:id="rId19"/>
    <sheet name="95-96" sheetId="20" r:id="rId20"/>
    <sheet name="94-95" sheetId="21" r:id="rId21"/>
    <sheet name="93-94" sheetId="22" r:id="rId22"/>
    <sheet name="92-93" sheetId="23" r:id="rId23"/>
    <sheet name="91-92" sheetId="24" r:id="rId24"/>
    <sheet name="90-91" sheetId="25" r:id="rId25"/>
    <sheet name="89-90" sheetId="55" r:id="rId26"/>
    <sheet name="88-89" sheetId="56" r:id="rId27"/>
    <sheet name="87-88" sheetId="57" r:id="rId28"/>
    <sheet name="86-87" sheetId="59" r:id="rId29"/>
    <sheet name="85-86" sheetId="60" r:id="rId30"/>
    <sheet name="84-85" sheetId="61" r:id="rId31"/>
    <sheet name="83-84" sheetId="62" r:id="rId32"/>
    <sheet name="82-83" sheetId="63" r:id="rId33"/>
    <sheet name="81-82" sheetId="64" r:id="rId34"/>
    <sheet name="80-81" sheetId="65" r:id="rId35"/>
    <sheet name="79-80" sheetId="35" r:id="rId36"/>
    <sheet name="78-79" sheetId="34" r:id="rId37"/>
    <sheet name="77-78" sheetId="33" r:id="rId38"/>
    <sheet name="76-77" sheetId="32" r:id="rId39"/>
    <sheet name="75-76" sheetId="31" r:id="rId40"/>
    <sheet name="74-75" sheetId="30" r:id="rId41"/>
    <sheet name="73-74" sheetId="29" r:id="rId42"/>
    <sheet name="72-73" sheetId="28" r:id="rId43"/>
    <sheet name="71-72" sheetId="27" r:id="rId44"/>
    <sheet name="70-71" sheetId="26" r:id="rId45"/>
    <sheet name="69-70" sheetId="36" r:id="rId46"/>
    <sheet name="68-69" sheetId="37" r:id="rId47"/>
    <sheet name="67-68" sheetId="38" r:id="rId48"/>
    <sheet name="66-67" sheetId="39" r:id="rId49"/>
    <sheet name="65-66" sheetId="40" r:id="rId50"/>
    <sheet name="64-65" sheetId="41" r:id="rId51"/>
    <sheet name="63-64" sheetId="42" r:id="rId52"/>
    <sheet name="62-63" sheetId="43" r:id="rId53"/>
    <sheet name="61-62" sheetId="44" r:id="rId54"/>
    <sheet name="60-61" sheetId="45" r:id="rId55"/>
    <sheet name="Sheet3" sheetId="58" r:id="rId5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8" l="1"/>
  <c r="G24" i="8"/>
  <c r="D35" i="67" l="1"/>
  <c r="G35" i="67" s="1"/>
  <c r="D34" i="67"/>
  <c r="D29" i="67"/>
  <c r="G29" i="67" s="1"/>
  <c r="D28" i="67"/>
  <c r="G28" i="67" s="1"/>
  <c r="D23" i="67"/>
  <c r="G23" i="67" s="1"/>
  <c r="D22" i="67"/>
  <c r="G22" i="67" s="1"/>
  <c r="D17" i="67"/>
  <c r="G17" i="67" s="1"/>
  <c r="D16" i="67"/>
  <c r="G16" i="67" s="1"/>
  <c r="D61" i="67"/>
  <c r="G61" i="67" s="1"/>
  <c r="D60" i="67"/>
  <c r="G60" i="67" s="1"/>
  <c r="D56" i="67"/>
  <c r="G56" i="67" s="1"/>
  <c r="D55" i="67"/>
  <c r="G55" i="67" s="1"/>
  <c r="D51" i="67"/>
  <c r="G51" i="67" s="1"/>
  <c r="D50" i="67"/>
  <c r="G50" i="67" s="1"/>
  <c r="D46" i="67"/>
  <c r="G46" i="67" s="1"/>
  <c r="D45" i="67"/>
  <c r="G45" i="67" s="1"/>
  <c r="D41" i="67"/>
  <c r="G41" i="67" s="1"/>
  <c r="D40" i="67"/>
  <c r="G40" i="67" s="1"/>
  <c r="D11" i="67"/>
  <c r="G11" i="67" s="1"/>
  <c r="D10" i="67"/>
  <c r="G10" i="67" s="1"/>
  <c r="D5" i="67"/>
  <c r="G5" i="67" s="1"/>
  <c r="D4" i="67"/>
  <c r="G4" i="67" s="1"/>
  <c r="D60" i="65"/>
  <c r="G60" i="65" s="1"/>
  <c r="D59" i="65"/>
  <c r="G59" i="65" s="1"/>
  <c r="D55" i="65"/>
  <c r="G55" i="65" s="1"/>
  <c r="D54" i="65"/>
  <c r="D50" i="65"/>
  <c r="G50" i="65" s="1"/>
  <c r="D49" i="65"/>
  <c r="D45" i="65"/>
  <c r="D44" i="65"/>
  <c r="G44" i="65" s="1"/>
  <c r="D40" i="65"/>
  <c r="G40" i="65" s="1"/>
  <c r="D39" i="65"/>
  <c r="D35" i="65"/>
  <c r="G35" i="65" s="1"/>
  <c r="D34" i="65"/>
  <c r="D30" i="65"/>
  <c r="G30" i="65" s="1"/>
  <c r="D29" i="65"/>
  <c r="G29" i="65" s="1"/>
  <c r="D25" i="65"/>
  <c r="D24" i="65"/>
  <c r="G24" i="65" s="1"/>
  <c r="D20" i="65"/>
  <c r="G20" i="65" s="1"/>
  <c r="D19" i="65"/>
  <c r="D15" i="65"/>
  <c r="G15" i="65" s="1"/>
  <c r="D14" i="65"/>
  <c r="D10" i="65"/>
  <c r="G10" i="65" s="1"/>
  <c r="D9" i="65"/>
  <c r="G9" i="65" s="1"/>
  <c r="D5" i="65"/>
  <c r="D4" i="65"/>
  <c r="G4" i="65" s="1"/>
  <c r="D60" i="64"/>
  <c r="G60" i="64" s="1"/>
  <c r="D59" i="64"/>
  <c r="D55" i="64"/>
  <c r="G55" i="64" s="1"/>
  <c r="D54" i="64"/>
  <c r="D56" i="64" s="1"/>
  <c r="D50" i="64"/>
  <c r="G50" i="64" s="1"/>
  <c r="D49" i="64"/>
  <c r="D51" i="64" s="1"/>
  <c r="D45" i="64"/>
  <c r="G45" i="64" s="1"/>
  <c r="D44" i="64"/>
  <c r="G44" i="64" s="1"/>
  <c r="D40" i="64"/>
  <c r="G40" i="64" s="1"/>
  <c r="D39" i="64"/>
  <c r="G39" i="64" s="1"/>
  <c r="D35" i="64"/>
  <c r="G35" i="64" s="1"/>
  <c r="D34" i="64"/>
  <c r="D36" i="64" s="1"/>
  <c r="D30" i="64"/>
  <c r="G30" i="64" s="1"/>
  <c r="D29" i="64"/>
  <c r="D31" i="64" s="1"/>
  <c r="D25" i="64"/>
  <c r="G25" i="64" s="1"/>
  <c r="D24" i="64"/>
  <c r="G24" i="64" s="1"/>
  <c r="D20" i="64"/>
  <c r="G20" i="64" s="1"/>
  <c r="D19" i="64"/>
  <c r="G19" i="64" s="1"/>
  <c r="D15" i="64"/>
  <c r="G15" i="64" s="1"/>
  <c r="D14" i="64"/>
  <c r="D10" i="64"/>
  <c r="G10" i="64" s="1"/>
  <c r="D9" i="64"/>
  <c r="G9" i="64" s="1"/>
  <c r="D5" i="64"/>
  <c r="G5" i="64" s="1"/>
  <c r="D4" i="64"/>
  <c r="D60" i="63"/>
  <c r="G60" i="63" s="1"/>
  <c r="D59" i="63"/>
  <c r="G59" i="63" s="1"/>
  <c r="D55" i="63"/>
  <c r="G55" i="63" s="1"/>
  <c r="D54" i="63"/>
  <c r="D50" i="63"/>
  <c r="G50" i="63" s="1"/>
  <c r="D49" i="63"/>
  <c r="G49" i="63" s="1"/>
  <c r="G51" i="63" s="1"/>
  <c r="D45" i="63"/>
  <c r="D44" i="63"/>
  <c r="G44" i="63" s="1"/>
  <c r="D40" i="63"/>
  <c r="G40" i="63" s="1"/>
  <c r="D39" i="63"/>
  <c r="D35" i="63"/>
  <c r="G35" i="63" s="1"/>
  <c r="D34" i="63"/>
  <c r="D36" i="63" s="1"/>
  <c r="D30" i="63"/>
  <c r="G30" i="63" s="1"/>
  <c r="D29" i="63"/>
  <c r="G29" i="63" s="1"/>
  <c r="D25" i="63"/>
  <c r="D24" i="63"/>
  <c r="G24" i="63" s="1"/>
  <c r="D20" i="63"/>
  <c r="G20" i="63" s="1"/>
  <c r="D19" i="63"/>
  <c r="D15" i="63"/>
  <c r="G15" i="63" s="1"/>
  <c r="D14" i="63"/>
  <c r="D16" i="63" s="1"/>
  <c r="D10" i="63"/>
  <c r="G10" i="63" s="1"/>
  <c r="D9" i="63"/>
  <c r="G9" i="63" s="1"/>
  <c r="G11" i="63" s="1"/>
  <c r="D5" i="63"/>
  <c r="D4" i="63"/>
  <c r="G4" i="63" s="1"/>
  <c r="D60" i="62"/>
  <c r="G60" i="62" s="1"/>
  <c r="D59" i="62"/>
  <c r="G59" i="62" s="1"/>
  <c r="D55" i="62"/>
  <c r="G55" i="62" s="1"/>
  <c r="D54" i="62"/>
  <c r="G54" i="62" s="1"/>
  <c r="D50" i="62"/>
  <c r="G50" i="62" s="1"/>
  <c r="D49" i="62"/>
  <c r="D45" i="62"/>
  <c r="G45" i="62" s="1"/>
  <c r="D44" i="62"/>
  <c r="G44" i="62" s="1"/>
  <c r="D40" i="62"/>
  <c r="G40" i="62" s="1"/>
  <c r="D39" i="62"/>
  <c r="G39" i="62" s="1"/>
  <c r="D35" i="62"/>
  <c r="G35" i="62" s="1"/>
  <c r="D34" i="62"/>
  <c r="G34" i="62" s="1"/>
  <c r="D30" i="62"/>
  <c r="G30" i="62" s="1"/>
  <c r="D29" i="62"/>
  <c r="G29" i="62" s="1"/>
  <c r="D25" i="62"/>
  <c r="G25" i="62" s="1"/>
  <c r="D24" i="62"/>
  <c r="G24" i="62" s="1"/>
  <c r="D20" i="62"/>
  <c r="G20" i="62" s="1"/>
  <c r="D19" i="62"/>
  <c r="G19" i="62" s="1"/>
  <c r="D15" i="62"/>
  <c r="G15" i="62" s="1"/>
  <c r="D14" i="62"/>
  <c r="G14" i="62" s="1"/>
  <c r="D10" i="62"/>
  <c r="G10" i="62" s="1"/>
  <c r="D9" i="62"/>
  <c r="G9" i="62" s="1"/>
  <c r="D5" i="62"/>
  <c r="G5" i="62" s="1"/>
  <c r="D4" i="62"/>
  <c r="G4" i="62" s="1"/>
  <c r="D60" i="61"/>
  <c r="G60" i="61" s="1"/>
  <c r="D59" i="61"/>
  <c r="G59" i="61" s="1"/>
  <c r="D55" i="61"/>
  <c r="G55" i="61" s="1"/>
  <c r="D54" i="61"/>
  <c r="D50" i="61"/>
  <c r="G50" i="61" s="1"/>
  <c r="D49" i="61"/>
  <c r="G49" i="61" s="1"/>
  <c r="D45" i="61"/>
  <c r="G45" i="61" s="1"/>
  <c r="D44" i="61"/>
  <c r="G44" i="61" s="1"/>
  <c r="D40" i="61"/>
  <c r="G40" i="61" s="1"/>
  <c r="D39" i="61"/>
  <c r="D35" i="61"/>
  <c r="G35" i="61" s="1"/>
  <c r="D34" i="61"/>
  <c r="G34" i="61" s="1"/>
  <c r="D30" i="61"/>
  <c r="G30" i="61" s="1"/>
  <c r="D29" i="61"/>
  <c r="G29" i="61" s="1"/>
  <c r="D25" i="61"/>
  <c r="G25" i="61" s="1"/>
  <c r="D24" i="61"/>
  <c r="G24" i="61" s="1"/>
  <c r="D20" i="61"/>
  <c r="G20" i="61" s="1"/>
  <c r="D19" i="61"/>
  <c r="D15" i="61"/>
  <c r="G15" i="61" s="1"/>
  <c r="D14" i="61"/>
  <c r="D10" i="61"/>
  <c r="G10" i="61" s="1"/>
  <c r="D9" i="61"/>
  <c r="G9" i="61" s="1"/>
  <c r="D5" i="61"/>
  <c r="G5" i="61" s="1"/>
  <c r="D4" i="61"/>
  <c r="G4" i="61" s="1"/>
  <c r="D60" i="60"/>
  <c r="G60" i="60" s="1"/>
  <c r="D59" i="60"/>
  <c r="G59" i="60" s="1"/>
  <c r="D55" i="60"/>
  <c r="G55" i="60" s="1"/>
  <c r="D54" i="60"/>
  <c r="D50" i="60"/>
  <c r="G50" i="60" s="1"/>
  <c r="D49" i="60"/>
  <c r="G49" i="60" s="1"/>
  <c r="G51" i="60" s="1"/>
  <c r="D45" i="60"/>
  <c r="D44" i="60"/>
  <c r="G44" i="60" s="1"/>
  <c r="D40" i="60"/>
  <c r="G40" i="60" s="1"/>
  <c r="D39" i="60"/>
  <c r="D35" i="60"/>
  <c r="G35" i="60" s="1"/>
  <c r="D34" i="60"/>
  <c r="D30" i="60"/>
  <c r="G30" i="60" s="1"/>
  <c r="D29" i="60"/>
  <c r="G29" i="60" s="1"/>
  <c r="D25" i="60"/>
  <c r="D24" i="60"/>
  <c r="G24" i="60" s="1"/>
  <c r="D20" i="60"/>
  <c r="G20" i="60" s="1"/>
  <c r="D19" i="60"/>
  <c r="D15" i="60"/>
  <c r="G15" i="60" s="1"/>
  <c r="D14" i="60"/>
  <c r="D10" i="60"/>
  <c r="G10" i="60" s="1"/>
  <c r="D9" i="60"/>
  <c r="G9" i="60" s="1"/>
  <c r="D5" i="60"/>
  <c r="D4" i="60"/>
  <c r="G4" i="60" s="1"/>
  <c r="D75" i="59"/>
  <c r="G75" i="59" s="1"/>
  <c r="D74" i="59"/>
  <c r="D70" i="59"/>
  <c r="G70" i="59" s="1"/>
  <c r="D69" i="59"/>
  <c r="G69" i="59" s="1"/>
  <c r="D65" i="59"/>
  <c r="G65" i="59" s="1"/>
  <c r="D64" i="59"/>
  <c r="G64" i="59" s="1"/>
  <c r="D60" i="59"/>
  <c r="G60" i="59" s="1"/>
  <c r="D59" i="59"/>
  <c r="G59" i="59" s="1"/>
  <c r="D55" i="59"/>
  <c r="G55" i="59" s="1"/>
  <c r="D54" i="59"/>
  <c r="D50" i="59"/>
  <c r="G50" i="59" s="1"/>
  <c r="D49" i="59"/>
  <c r="G49" i="59" s="1"/>
  <c r="D45" i="59"/>
  <c r="G45" i="59" s="1"/>
  <c r="D44" i="59"/>
  <c r="G44" i="59" s="1"/>
  <c r="D40" i="59"/>
  <c r="G40" i="59" s="1"/>
  <c r="D39" i="59"/>
  <c r="G39" i="59" s="1"/>
  <c r="D35" i="59"/>
  <c r="G35" i="59" s="1"/>
  <c r="D34" i="59"/>
  <c r="D30" i="59"/>
  <c r="G30" i="59" s="1"/>
  <c r="D29" i="59"/>
  <c r="G29" i="59" s="1"/>
  <c r="D25" i="59"/>
  <c r="D24" i="59"/>
  <c r="G24" i="59" s="1"/>
  <c r="D20" i="59"/>
  <c r="G20" i="59" s="1"/>
  <c r="D19" i="59"/>
  <c r="G19" i="59" s="1"/>
  <c r="D15" i="59"/>
  <c r="G15" i="59" s="1"/>
  <c r="D14" i="59"/>
  <c r="D16" i="59" s="1"/>
  <c r="D10" i="59"/>
  <c r="G10" i="59" s="1"/>
  <c r="D9" i="59"/>
  <c r="G9" i="59" s="1"/>
  <c r="D5" i="59"/>
  <c r="G5" i="59" s="1"/>
  <c r="D4" i="59"/>
  <c r="G4" i="59" s="1"/>
  <c r="D75" i="57"/>
  <c r="G75" i="57" s="1"/>
  <c r="D74" i="57"/>
  <c r="D70" i="57"/>
  <c r="G70" i="57" s="1"/>
  <c r="D69" i="57"/>
  <c r="G69" i="57" s="1"/>
  <c r="D65" i="57"/>
  <c r="G65" i="57" s="1"/>
  <c r="D64" i="57"/>
  <c r="G64" i="57" s="1"/>
  <c r="D60" i="57"/>
  <c r="G60" i="57" s="1"/>
  <c r="D59" i="57"/>
  <c r="D55" i="57"/>
  <c r="G55" i="57" s="1"/>
  <c r="D54" i="57"/>
  <c r="D50" i="57"/>
  <c r="G50" i="57" s="1"/>
  <c r="D49" i="57"/>
  <c r="G49" i="57" s="1"/>
  <c r="D45" i="57"/>
  <c r="G45" i="57" s="1"/>
  <c r="D44" i="57"/>
  <c r="G44" i="57" s="1"/>
  <c r="D40" i="57"/>
  <c r="G40" i="57" s="1"/>
  <c r="D39" i="57"/>
  <c r="D35" i="57"/>
  <c r="G35" i="57" s="1"/>
  <c r="D34" i="57"/>
  <c r="D30" i="57"/>
  <c r="G30" i="57" s="1"/>
  <c r="D29" i="57"/>
  <c r="G29" i="57" s="1"/>
  <c r="D25" i="57"/>
  <c r="D24" i="57"/>
  <c r="G24" i="57" s="1"/>
  <c r="D20" i="57"/>
  <c r="G20" i="57" s="1"/>
  <c r="D19" i="57"/>
  <c r="G19" i="57" s="1"/>
  <c r="D15" i="57"/>
  <c r="G15" i="57" s="1"/>
  <c r="D14" i="57"/>
  <c r="D10" i="57"/>
  <c r="G10" i="57" s="1"/>
  <c r="D9" i="57"/>
  <c r="G9" i="57" s="1"/>
  <c r="D5" i="57"/>
  <c r="G5" i="57" s="1"/>
  <c r="D4" i="57"/>
  <c r="G4" i="57" s="1"/>
  <c r="D75" i="56"/>
  <c r="G75" i="56" s="1"/>
  <c r="D74" i="56"/>
  <c r="D70" i="56"/>
  <c r="G70" i="56" s="1"/>
  <c r="D69" i="56"/>
  <c r="G69" i="56" s="1"/>
  <c r="D65" i="56"/>
  <c r="G65" i="56" s="1"/>
  <c r="D64" i="56"/>
  <c r="D66" i="56" s="1"/>
  <c r="D60" i="56"/>
  <c r="G60" i="56" s="1"/>
  <c r="D59" i="56"/>
  <c r="D55" i="56"/>
  <c r="G55" i="56" s="1"/>
  <c r="D54" i="56"/>
  <c r="D56" i="56" s="1"/>
  <c r="D50" i="56"/>
  <c r="G50" i="56" s="1"/>
  <c r="D49" i="56"/>
  <c r="G49" i="56" s="1"/>
  <c r="D45" i="56"/>
  <c r="G45" i="56" s="1"/>
  <c r="D44" i="56"/>
  <c r="G44" i="56" s="1"/>
  <c r="D40" i="56"/>
  <c r="G40" i="56" s="1"/>
  <c r="D39" i="56"/>
  <c r="D41" i="56" s="1"/>
  <c r="D35" i="56"/>
  <c r="G35" i="56" s="1"/>
  <c r="D34" i="56"/>
  <c r="D36" i="56" s="1"/>
  <c r="D30" i="56"/>
  <c r="G30" i="56" s="1"/>
  <c r="D29" i="56"/>
  <c r="G29" i="56" s="1"/>
  <c r="D25" i="56"/>
  <c r="G25" i="56" s="1"/>
  <c r="D24" i="56"/>
  <c r="G24" i="56" s="1"/>
  <c r="D20" i="56"/>
  <c r="G20" i="56" s="1"/>
  <c r="D19" i="56"/>
  <c r="D15" i="56"/>
  <c r="G15" i="56" s="1"/>
  <c r="D14" i="56"/>
  <c r="G10" i="56"/>
  <c r="D10" i="56"/>
  <c r="D9" i="56"/>
  <c r="G9" i="56" s="1"/>
  <c r="D5" i="56"/>
  <c r="G5" i="56" s="1"/>
  <c r="D4" i="56"/>
  <c r="G4" i="56" s="1"/>
  <c r="D75" i="55"/>
  <c r="G75" i="55" s="1"/>
  <c r="D74" i="55"/>
  <c r="D76" i="55" s="1"/>
  <c r="D70" i="55"/>
  <c r="G70" i="55" s="1"/>
  <c r="G69" i="55"/>
  <c r="D69" i="55"/>
  <c r="D65" i="55"/>
  <c r="G65" i="55" s="1"/>
  <c r="D64" i="55"/>
  <c r="G64" i="55" s="1"/>
  <c r="D60" i="55"/>
  <c r="G60" i="55" s="1"/>
  <c r="D59" i="55"/>
  <c r="G59" i="55" s="1"/>
  <c r="G55" i="55"/>
  <c r="D55" i="55"/>
  <c r="D54" i="55"/>
  <c r="G54" i="55" s="1"/>
  <c r="D50" i="55"/>
  <c r="G50" i="55" s="1"/>
  <c r="D49" i="55"/>
  <c r="D51" i="55" s="1"/>
  <c r="D45" i="55"/>
  <c r="G45" i="55" s="1"/>
  <c r="D44" i="55"/>
  <c r="G44" i="55" s="1"/>
  <c r="D40" i="55"/>
  <c r="G40" i="55" s="1"/>
  <c r="D39" i="55"/>
  <c r="G35" i="55"/>
  <c r="D35" i="55"/>
  <c r="D34" i="55"/>
  <c r="G34" i="55" s="1"/>
  <c r="D30" i="55"/>
  <c r="G30" i="55" s="1"/>
  <c r="G29" i="55"/>
  <c r="G31" i="55" s="1"/>
  <c r="D29" i="55"/>
  <c r="G25" i="55"/>
  <c r="D25" i="55"/>
  <c r="D24" i="55"/>
  <c r="G24" i="55" s="1"/>
  <c r="D20" i="55"/>
  <c r="G20" i="55" s="1"/>
  <c r="D19" i="55"/>
  <c r="D21" i="55" s="1"/>
  <c r="D15" i="55"/>
  <c r="G15" i="55" s="1"/>
  <c r="D14" i="55"/>
  <c r="G14" i="55" s="1"/>
  <c r="D10" i="55"/>
  <c r="G10" i="55" s="1"/>
  <c r="G9" i="55"/>
  <c r="D9" i="55"/>
  <c r="D5" i="55"/>
  <c r="G5" i="55" s="1"/>
  <c r="D4" i="55"/>
  <c r="G4" i="55" s="1"/>
  <c r="G40" i="40"/>
  <c r="G20" i="40"/>
  <c r="G70" i="41"/>
  <c r="G66" i="41"/>
  <c r="G65" i="43"/>
  <c r="G61" i="43"/>
  <c r="G60" i="43"/>
  <c r="G56" i="43"/>
  <c r="G45" i="43"/>
  <c r="G41" i="43"/>
  <c r="G40" i="43"/>
  <c r="G36" i="43"/>
  <c r="G25" i="43"/>
  <c r="G21" i="43"/>
  <c r="G20" i="43"/>
  <c r="G16" i="43"/>
  <c r="G5" i="43"/>
  <c r="G71" i="44"/>
  <c r="G70" i="44"/>
  <c r="G66" i="44"/>
  <c r="G55" i="44"/>
  <c r="G51" i="44"/>
  <c r="G50" i="44"/>
  <c r="G46" i="44"/>
  <c r="G35" i="44"/>
  <c r="G31" i="44"/>
  <c r="G30" i="44"/>
  <c r="G26" i="44"/>
  <c r="G15" i="44"/>
  <c r="G11" i="44"/>
  <c r="G10" i="44"/>
  <c r="G6" i="44"/>
  <c r="G65" i="45"/>
  <c r="G61" i="45"/>
  <c r="G60" i="45"/>
  <c r="G56" i="45"/>
  <c r="G45" i="45"/>
  <c r="G41" i="45"/>
  <c r="G40" i="45"/>
  <c r="G36" i="45"/>
  <c r="G25" i="45"/>
  <c r="G21" i="45"/>
  <c r="G20" i="45"/>
  <c r="G16" i="45"/>
  <c r="G5" i="45"/>
  <c r="D71" i="45"/>
  <c r="G71" i="45" s="1"/>
  <c r="D70" i="45"/>
  <c r="G70" i="45" s="1"/>
  <c r="D66" i="45"/>
  <c r="G66" i="45" s="1"/>
  <c r="D65" i="45"/>
  <c r="D61" i="45"/>
  <c r="D60" i="45"/>
  <c r="D56" i="45"/>
  <c r="D55" i="45"/>
  <c r="G55" i="45" s="1"/>
  <c r="D51" i="45"/>
  <c r="G51" i="45" s="1"/>
  <c r="D50" i="45"/>
  <c r="G50" i="45" s="1"/>
  <c r="D46" i="45"/>
  <c r="G46" i="45" s="1"/>
  <c r="D45" i="45"/>
  <c r="D41" i="45"/>
  <c r="D40" i="45"/>
  <c r="D36" i="45"/>
  <c r="D35" i="45"/>
  <c r="G35" i="45" s="1"/>
  <c r="D31" i="45"/>
  <c r="G31" i="45" s="1"/>
  <c r="D30" i="45"/>
  <c r="G30" i="45" s="1"/>
  <c r="D26" i="45"/>
  <c r="G26" i="45" s="1"/>
  <c r="D25" i="45"/>
  <c r="D21" i="45"/>
  <c r="D20" i="45"/>
  <c r="D16" i="45"/>
  <c r="D15" i="45"/>
  <c r="G15" i="45" s="1"/>
  <c r="D11" i="45"/>
  <c r="G11" i="45" s="1"/>
  <c r="D10" i="45"/>
  <c r="G10" i="45" s="1"/>
  <c r="D6" i="45"/>
  <c r="G6" i="45" s="1"/>
  <c r="D5" i="45"/>
  <c r="D71" i="44"/>
  <c r="D70" i="44"/>
  <c r="D66" i="44"/>
  <c r="D65" i="44"/>
  <c r="G65" i="44" s="1"/>
  <c r="D61" i="44"/>
  <c r="G61" i="44" s="1"/>
  <c r="D60" i="44"/>
  <c r="G60" i="44" s="1"/>
  <c r="D56" i="44"/>
  <c r="G56" i="44" s="1"/>
  <c r="D55" i="44"/>
  <c r="D51" i="44"/>
  <c r="D50" i="44"/>
  <c r="D46" i="44"/>
  <c r="D45" i="44"/>
  <c r="G45" i="44" s="1"/>
  <c r="D41" i="44"/>
  <c r="G41" i="44" s="1"/>
  <c r="D40" i="44"/>
  <c r="G40" i="44" s="1"/>
  <c r="D36" i="44"/>
  <c r="G36" i="44" s="1"/>
  <c r="D35" i="44"/>
  <c r="D31" i="44"/>
  <c r="D30" i="44"/>
  <c r="D26" i="44"/>
  <c r="D25" i="44"/>
  <c r="G25" i="44" s="1"/>
  <c r="D21" i="44"/>
  <c r="G21" i="44" s="1"/>
  <c r="D20" i="44"/>
  <c r="D16" i="44"/>
  <c r="G16" i="44" s="1"/>
  <c r="D15" i="44"/>
  <c r="D11" i="44"/>
  <c r="D10" i="44"/>
  <c r="D6" i="44"/>
  <c r="D5" i="44"/>
  <c r="G5" i="44" s="1"/>
  <c r="D71" i="43"/>
  <c r="G71" i="43" s="1"/>
  <c r="D70" i="43"/>
  <c r="G70" i="43" s="1"/>
  <c r="D66" i="43"/>
  <c r="G66" i="43" s="1"/>
  <c r="D65" i="43"/>
  <c r="D61" i="43"/>
  <c r="D60" i="43"/>
  <c r="D56" i="43"/>
  <c r="D55" i="43"/>
  <c r="D57" i="43" s="1"/>
  <c r="D51" i="43"/>
  <c r="G51" i="43" s="1"/>
  <c r="D50" i="43"/>
  <c r="D46" i="43"/>
  <c r="G46" i="43" s="1"/>
  <c r="D45" i="43"/>
  <c r="D41" i="43"/>
  <c r="D40" i="43"/>
  <c r="D36" i="43"/>
  <c r="D35" i="43"/>
  <c r="G35" i="43" s="1"/>
  <c r="D31" i="43"/>
  <c r="G31" i="43" s="1"/>
  <c r="D30" i="43"/>
  <c r="G30" i="43" s="1"/>
  <c r="D26" i="43"/>
  <c r="G26" i="43" s="1"/>
  <c r="D25" i="43"/>
  <c r="D21" i="43"/>
  <c r="D20" i="43"/>
  <c r="D16" i="43"/>
  <c r="D15" i="43"/>
  <c r="D17" i="43" s="1"/>
  <c r="D11" i="43"/>
  <c r="G11" i="43" s="1"/>
  <c r="D10" i="43"/>
  <c r="G10" i="43" s="1"/>
  <c r="D6" i="43"/>
  <c r="G6" i="43" s="1"/>
  <c r="D5" i="43"/>
  <c r="D71" i="42"/>
  <c r="G71" i="42" s="1"/>
  <c r="D70" i="42"/>
  <c r="G70" i="42" s="1"/>
  <c r="D66" i="42"/>
  <c r="G66" i="42" s="1"/>
  <c r="D65" i="42"/>
  <c r="G65" i="42" s="1"/>
  <c r="G67" i="42" s="1"/>
  <c r="D61" i="42"/>
  <c r="G61" i="42" s="1"/>
  <c r="D60" i="42"/>
  <c r="G60" i="42" s="1"/>
  <c r="G62" i="42" s="1"/>
  <c r="D56" i="42"/>
  <c r="G56" i="42" s="1"/>
  <c r="D55" i="42"/>
  <c r="G55" i="42" s="1"/>
  <c r="D51" i="42"/>
  <c r="G51" i="42" s="1"/>
  <c r="D50" i="42"/>
  <c r="G50" i="42" s="1"/>
  <c r="G52" i="42" s="1"/>
  <c r="D46" i="42"/>
  <c r="G46" i="42" s="1"/>
  <c r="D45" i="42"/>
  <c r="G45" i="42" s="1"/>
  <c r="G47" i="42" s="1"/>
  <c r="D41" i="42"/>
  <c r="G41" i="42" s="1"/>
  <c r="D40" i="42"/>
  <c r="G40" i="42" s="1"/>
  <c r="G42" i="42" s="1"/>
  <c r="D36" i="42"/>
  <c r="G36" i="42" s="1"/>
  <c r="D35" i="42"/>
  <c r="G35" i="42" s="1"/>
  <c r="D31" i="42"/>
  <c r="G31" i="42" s="1"/>
  <c r="D30" i="42"/>
  <c r="G30" i="42" s="1"/>
  <c r="G32" i="42" s="1"/>
  <c r="D26" i="42"/>
  <c r="G26" i="42" s="1"/>
  <c r="D25" i="42"/>
  <c r="G25" i="42" s="1"/>
  <c r="G27" i="42" s="1"/>
  <c r="D21" i="42"/>
  <c r="G21" i="42" s="1"/>
  <c r="D20" i="42"/>
  <c r="G20" i="42" s="1"/>
  <c r="G22" i="42" s="1"/>
  <c r="D16" i="42"/>
  <c r="G16" i="42" s="1"/>
  <c r="D15" i="42"/>
  <c r="G15" i="42" s="1"/>
  <c r="D11" i="42"/>
  <c r="G11" i="42" s="1"/>
  <c r="D10" i="42"/>
  <c r="G10" i="42" s="1"/>
  <c r="G12" i="42" s="1"/>
  <c r="D6" i="42"/>
  <c r="G6" i="42" s="1"/>
  <c r="D5" i="42"/>
  <c r="G5" i="42" s="1"/>
  <c r="D51" i="41"/>
  <c r="G51" i="41" s="1"/>
  <c r="D50" i="41"/>
  <c r="G50" i="41" s="1"/>
  <c r="D71" i="41"/>
  <c r="G71" i="41" s="1"/>
  <c r="D70" i="41"/>
  <c r="D66" i="41"/>
  <c r="D65" i="41"/>
  <c r="D61" i="41"/>
  <c r="G61" i="41" s="1"/>
  <c r="D60" i="41"/>
  <c r="D56" i="41"/>
  <c r="G56" i="41" s="1"/>
  <c r="D55" i="41"/>
  <c r="G55" i="41" s="1"/>
  <c r="D46" i="41"/>
  <c r="G46" i="41" s="1"/>
  <c r="D45" i="41"/>
  <c r="G45" i="41" s="1"/>
  <c r="D41" i="41"/>
  <c r="G41" i="41" s="1"/>
  <c r="D40" i="41"/>
  <c r="D36" i="41"/>
  <c r="G36" i="41" s="1"/>
  <c r="D35" i="41"/>
  <c r="G35" i="41" s="1"/>
  <c r="D31" i="41"/>
  <c r="G31" i="41" s="1"/>
  <c r="D30" i="41"/>
  <c r="G30" i="41" s="1"/>
  <c r="D26" i="41"/>
  <c r="G26" i="41" s="1"/>
  <c r="D25" i="41"/>
  <c r="D21" i="41"/>
  <c r="G21" i="41" s="1"/>
  <c r="D20" i="41"/>
  <c r="D16" i="41"/>
  <c r="G16" i="41" s="1"/>
  <c r="D15" i="41"/>
  <c r="G15" i="41" s="1"/>
  <c r="D11" i="41"/>
  <c r="G11" i="41" s="1"/>
  <c r="D10" i="41"/>
  <c r="D12" i="41" s="1"/>
  <c r="D6" i="41"/>
  <c r="G6" i="41" s="1"/>
  <c r="D5" i="41"/>
  <c r="G5" i="41" s="1"/>
  <c r="D46" i="40"/>
  <c r="G46" i="40" s="1"/>
  <c r="D45" i="40"/>
  <c r="G45" i="40" s="1"/>
  <c r="D66" i="40"/>
  <c r="G66" i="40" s="1"/>
  <c r="D65" i="40"/>
  <c r="G65" i="40" s="1"/>
  <c r="D61" i="40"/>
  <c r="G61" i="40" s="1"/>
  <c r="D60" i="40"/>
  <c r="D56" i="40"/>
  <c r="G56" i="40" s="1"/>
  <c r="D55" i="40"/>
  <c r="G55" i="40" s="1"/>
  <c r="D51" i="40"/>
  <c r="G51" i="40" s="1"/>
  <c r="D50" i="40"/>
  <c r="D41" i="40"/>
  <c r="G41" i="40" s="1"/>
  <c r="D40" i="40"/>
  <c r="D36" i="40"/>
  <c r="G36" i="40" s="1"/>
  <c r="D35" i="40"/>
  <c r="D31" i="40"/>
  <c r="G31" i="40" s="1"/>
  <c r="D30" i="40"/>
  <c r="G30" i="40" s="1"/>
  <c r="D26" i="40"/>
  <c r="G26" i="40" s="1"/>
  <c r="D25" i="40"/>
  <c r="G25" i="40" s="1"/>
  <c r="D21" i="40"/>
  <c r="G21" i="40" s="1"/>
  <c r="D20" i="40"/>
  <c r="D16" i="40"/>
  <c r="G16" i="40" s="1"/>
  <c r="D15" i="40"/>
  <c r="D11" i="40"/>
  <c r="G11" i="40" s="1"/>
  <c r="D10" i="40"/>
  <c r="G10" i="40" s="1"/>
  <c r="D6" i="40"/>
  <c r="G6" i="40" s="1"/>
  <c r="D5" i="40"/>
  <c r="G5" i="40" s="1"/>
  <c r="D61" i="39"/>
  <c r="G61" i="39" s="1"/>
  <c r="D60" i="39"/>
  <c r="D56" i="39"/>
  <c r="G56" i="39" s="1"/>
  <c r="D55" i="39"/>
  <c r="D57" i="39" s="1"/>
  <c r="D51" i="39"/>
  <c r="G51" i="39" s="1"/>
  <c r="D50" i="39"/>
  <c r="G50" i="39" s="1"/>
  <c r="D46" i="39"/>
  <c r="G46" i="39" s="1"/>
  <c r="D45" i="39"/>
  <c r="D47" i="39" s="1"/>
  <c r="D41" i="39"/>
  <c r="G41" i="39" s="1"/>
  <c r="D40" i="39"/>
  <c r="G40" i="39" s="1"/>
  <c r="D36" i="39"/>
  <c r="G36" i="39" s="1"/>
  <c r="D35" i="39"/>
  <c r="D37" i="39" s="1"/>
  <c r="D31" i="39"/>
  <c r="G31" i="39" s="1"/>
  <c r="D30" i="39"/>
  <c r="G30" i="39" s="1"/>
  <c r="D26" i="39"/>
  <c r="G26" i="39" s="1"/>
  <c r="D25" i="39"/>
  <c r="D27" i="39" s="1"/>
  <c r="D21" i="39"/>
  <c r="G21" i="39" s="1"/>
  <c r="D20" i="39"/>
  <c r="D16" i="39"/>
  <c r="G16" i="39" s="1"/>
  <c r="D15" i="39"/>
  <c r="D11" i="39"/>
  <c r="G11" i="39" s="1"/>
  <c r="D10" i="39"/>
  <c r="G10" i="39" s="1"/>
  <c r="D6" i="39"/>
  <c r="G6" i="39" s="1"/>
  <c r="D5" i="39"/>
  <c r="D7" i="39" s="1"/>
  <c r="D61" i="38"/>
  <c r="G61" i="38" s="1"/>
  <c r="D60" i="38"/>
  <c r="G60" i="38" s="1"/>
  <c r="D56" i="38"/>
  <c r="G56" i="38" s="1"/>
  <c r="D55" i="38"/>
  <c r="G55" i="38" s="1"/>
  <c r="G57" i="38" s="1"/>
  <c r="D51" i="38"/>
  <c r="G51" i="38" s="1"/>
  <c r="D50" i="38"/>
  <c r="G50" i="38" s="1"/>
  <c r="D46" i="38"/>
  <c r="G46" i="38" s="1"/>
  <c r="D45" i="38"/>
  <c r="G45" i="38" s="1"/>
  <c r="G47" i="38" s="1"/>
  <c r="D41" i="38"/>
  <c r="G41" i="38" s="1"/>
  <c r="D40" i="38"/>
  <c r="G40" i="38" s="1"/>
  <c r="G42" i="38" s="1"/>
  <c r="D36" i="38"/>
  <c r="G36" i="38" s="1"/>
  <c r="D35" i="38"/>
  <c r="G35" i="38" s="1"/>
  <c r="G37" i="38" s="1"/>
  <c r="D31" i="38"/>
  <c r="G31" i="38" s="1"/>
  <c r="D30" i="38"/>
  <c r="G30" i="38" s="1"/>
  <c r="D26" i="38"/>
  <c r="G26" i="38" s="1"/>
  <c r="D25" i="38"/>
  <c r="G25" i="38" s="1"/>
  <c r="G27" i="38" s="1"/>
  <c r="D21" i="38"/>
  <c r="G21" i="38" s="1"/>
  <c r="D20" i="38"/>
  <c r="G20" i="38" s="1"/>
  <c r="D16" i="38"/>
  <c r="G16" i="38" s="1"/>
  <c r="D15" i="38"/>
  <c r="G15" i="38" s="1"/>
  <c r="G17" i="38" s="1"/>
  <c r="D11" i="38"/>
  <c r="G11" i="38" s="1"/>
  <c r="D10" i="38"/>
  <c r="G10" i="38" s="1"/>
  <c r="D6" i="38"/>
  <c r="G6" i="38" s="1"/>
  <c r="D5" i="38"/>
  <c r="G5" i="38" s="1"/>
  <c r="G7" i="38" s="1"/>
  <c r="D61" i="37"/>
  <c r="G61" i="37" s="1"/>
  <c r="D60" i="37"/>
  <c r="G60" i="37" s="1"/>
  <c r="D56" i="37"/>
  <c r="G56" i="37" s="1"/>
  <c r="D55" i="37"/>
  <c r="D57" i="37" s="1"/>
  <c r="D51" i="37"/>
  <c r="G51" i="37" s="1"/>
  <c r="D50" i="37"/>
  <c r="G50" i="37" s="1"/>
  <c r="D46" i="37"/>
  <c r="G46" i="37" s="1"/>
  <c r="D45" i="37"/>
  <c r="D41" i="37"/>
  <c r="G41" i="37" s="1"/>
  <c r="D40" i="37"/>
  <c r="G40" i="37" s="1"/>
  <c r="D36" i="37"/>
  <c r="G36" i="37" s="1"/>
  <c r="D35" i="37"/>
  <c r="D37" i="37" s="1"/>
  <c r="D31" i="37"/>
  <c r="G31" i="37" s="1"/>
  <c r="D30" i="37"/>
  <c r="G30" i="37" s="1"/>
  <c r="D26" i="37"/>
  <c r="G26" i="37" s="1"/>
  <c r="D25" i="37"/>
  <c r="D27" i="37" s="1"/>
  <c r="D21" i="37"/>
  <c r="G21" i="37" s="1"/>
  <c r="D20" i="37"/>
  <c r="D16" i="37"/>
  <c r="G16" i="37" s="1"/>
  <c r="D15" i="37"/>
  <c r="D17" i="37" s="1"/>
  <c r="D11" i="37"/>
  <c r="G11" i="37" s="1"/>
  <c r="D10" i="37"/>
  <c r="G10" i="37" s="1"/>
  <c r="D6" i="37"/>
  <c r="G6" i="37" s="1"/>
  <c r="D5" i="37"/>
  <c r="D7" i="37" s="1"/>
  <c r="E10" i="36"/>
  <c r="G10" i="36" s="1"/>
  <c r="D11" i="36"/>
  <c r="G11" i="36" s="1"/>
  <c r="D10" i="36"/>
  <c r="E5" i="36"/>
  <c r="G5" i="36" s="1"/>
  <c r="D5" i="26"/>
  <c r="G5" i="26" s="1"/>
  <c r="D4" i="26"/>
  <c r="G4" i="26" s="1"/>
  <c r="D5" i="27"/>
  <c r="G5" i="27" s="1"/>
  <c r="D4" i="27"/>
  <c r="G4" i="27" s="1"/>
  <c r="D61" i="36"/>
  <c r="G61" i="36" s="1"/>
  <c r="D60" i="36"/>
  <c r="D62" i="36" s="1"/>
  <c r="D56" i="36"/>
  <c r="G56" i="36" s="1"/>
  <c r="D55" i="36"/>
  <c r="G55" i="36" s="1"/>
  <c r="D51" i="36"/>
  <c r="G51" i="36" s="1"/>
  <c r="D50" i="36"/>
  <c r="D46" i="36"/>
  <c r="G46" i="36" s="1"/>
  <c r="D45" i="36"/>
  <c r="G45" i="36" s="1"/>
  <c r="D41" i="36"/>
  <c r="G41" i="36" s="1"/>
  <c r="D40" i="36"/>
  <c r="D42" i="36" s="1"/>
  <c r="D36" i="36"/>
  <c r="G36" i="36" s="1"/>
  <c r="D35" i="36"/>
  <c r="G35" i="36" s="1"/>
  <c r="D31" i="36"/>
  <c r="G31" i="36" s="1"/>
  <c r="D30" i="36"/>
  <c r="G30" i="36" s="1"/>
  <c r="D26" i="36"/>
  <c r="G26" i="36" s="1"/>
  <c r="D25" i="36"/>
  <c r="D27" i="36" s="1"/>
  <c r="D21" i="36"/>
  <c r="G21" i="36" s="1"/>
  <c r="D20" i="36"/>
  <c r="G20" i="36" s="1"/>
  <c r="D16" i="36"/>
  <c r="G16" i="36" s="1"/>
  <c r="D15" i="36"/>
  <c r="D17" i="36" s="1"/>
  <c r="D6" i="36"/>
  <c r="G6" i="36" s="1"/>
  <c r="D5" i="36"/>
  <c r="D10" i="34"/>
  <c r="G10" i="34" s="1"/>
  <c r="D9" i="34"/>
  <c r="G9" i="34" s="1"/>
  <c r="D5" i="34"/>
  <c r="G5" i="34" s="1"/>
  <c r="D4" i="34"/>
  <c r="G4" i="34" s="1"/>
  <c r="G9" i="32"/>
  <c r="G4" i="32"/>
  <c r="D10" i="32"/>
  <c r="G10" i="32" s="1"/>
  <c r="D9" i="32"/>
  <c r="D5" i="32"/>
  <c r="G5" i="32" s="1"/>
  <c r="D4" i="32"/>
  <c r="D6" i="32" s="1"/>
  <c r="E24" i="33"/>
  <c r="D10" i="33"/>
  <c r="G10" i="33" s="1"/>
  <c r="D9" i="33"/>
  <c r="D5" i="33"/>
  <c r="G5" i="33" s="1"/>
  <c r="D4" i="33"/>
  <c r="G4" i="33" s="1"/>
  <c r="G64" i="56" l="1"/>
  <c r="G51" i="56"/>
  <c r="D46" i="56"/>
  <c r="D41" i="55"/>
  <c r="D16" i="56"/>
  <c r="D61" i="57"/>
  <c r="G26" i="61"/>
  <c r="G17" i="39"/>
  <c r="G10" i="41"/>
  <c r="G12" i="41" s="1"/>
  <c r="G35" i="39"/>
  <c r="G35" i="37"/>
  <c r="D21" i="56"/>
  <c r="D26" i="57"/>
  <c r="G25" i="57"/>
  <c r="D26" i="59"/>
  <c r="G52" i="43"/>
  <c r="G15" i="36"/>
  <c r="G17" i="36" s="1"/>
  <c r="G20" i="39"/>
  <c r="G22" i="39" s="1"/>
  <c r="G60" i="39"/>
  <c r="G62" i="39" s="1"/>
  <c r="G20" i="37"/>
  <c r="G22" i="37" s="1"/>
  <c r="G40" i="36"/>
  <c r="G60" i="36"/>
  <c r="G51" i="62"/>
  <c r="G49" i="62"/>
  <c r="G15" i="37"/>
  <c r="G47" i="37"/>
  <c r="G7" i="40"/>
  <c r="G27" i="40"/>
  <c r="G47" i="40"/>
  <c r="D67" i="41"/>
  <c r="G62" i="43"/>
  <c r="G72" i="44"/>
  <c r="G20" i="44"/>
  <c r="G22" i="44" s="1"/>
  <c r="G50" i="43"/>
  <c r="G20" i="41"/>
  <c r="G22" i="41" s="1"/>
  <c r="G40" i="41"/>
  <c r="G42" i="41" s="1"/>
  <c r="G60" i="41"/>
  <c r="G62" i="41" s="1"/>
  <c r="G50" i="40"/>
  <c r="G52" i="40" s="1"/>
  <c r="G5" i="39"/>
  <c r="G25" i="39"/>
  <c r="G45" i="39"/>
  <c r="G47" i="39" s="1"/>
  <c r="G5" i="37"/>
  <c r="G25" i="37"/>
  <c r="G45" i="37"/>
  <c r="G25" i="36"/>
  <c r="G49" i="55"/>
  <c r="D16" i="57"/>
  <c r="G14" i="57"/>
  <c r="D36" i="57"/>
  <c r="G34" i="57"/>
  <c r="D51" i="57"/>
  <c r="D36" i="59"/>
  <c r="D51" i="59"/>
  <c r="D36" i="67"/>
  <c r="G34" i="67"/>
  <c r="G36" i="67" s="1"/>
  <c r="D26" i="56"/>
  <c r="D61" i="56"/>
  <c r="D56" i="57"/>
  <c r="G54" i="57"/>
  <c r="D71" i="57"/>
  <c r="D56" i="59"/>
  <c r="D71" i="59"/>
  <c r="G62" i="44"/>
  <c r="G60" i="40"/>
  <c r="G62" i="40" s="1"/>
  <c r="G15" i="39"/>
  <c r="G55" i="39"/>
  <c r="G55" i="37"/>
  <c r="G42" i="37"/>
  <c r="D11" i="32"/>
  <c r="D52" i="36"/>
  <c r="G6" i="26"/>
  <c r="G32" i="38"/>
  <c r="G52" i="38"/>
  <c r="G27" i="41"/>
  <c r="G72" i="41"/>
  <c r="G17" i="42"/>
  <c r="G37" i="42"/>
  <c r="G57" i="42"/>
  <c r="D47" i="43"/>
  <c r="D67" i="43"/>
  <c r="G15" i="43"/>
  <c r="G55" i="43"/>
  <c r="G25" i="41"/>
  <c r="G65" i="41"/>
  <c r="G15" i="40"/>
  <c r="G17" i="40" s="1"/>
  <c r="G35" i="40"/>
  <c r="G37" i="40" s="1"/>
  <c r="G50" i="36"/>
  <c r="G26" i="55"/>
  <c r="D76" i="56"/>
  <c r="D41" i="57"/>
  <c r="G39" i="57"/>
  <c r="D76" i="57"/>
  <c r="G74" i="57"/>
  <c r="G21" i="59"/>
  <c r="D76" i="59"/>
  <c r="D41" i="60"/>
  <c r="D41" i="61"/>
  <c r="G61" i="61"/>
  <c r="D21" i="63"/>
  <c r="D41" i="63"/>
  <c r="D61" i="64"/>
  <c r="D21" i="65"/>
  <c r="D41" i="65"/>
  <c r="D30" i="67"/>
  <c r="G30" i="67"/>
  <c r="G24" i="67"/>
  <c r="D24" i="67"/>
  <c r="G18" i="67"/>
  <c r="D52" i="67"/>
  <c r="D18" i="67"/>
  <c r="D47" i="67"/>
  <c r="G52" i="67"/>
  <c r="G62" i="67"/>
  <c r="D57" i="67"/>
  <c r="G12" i="67"/>
  <c r="D12" i="67"/>
  <c r="D62" i="67"/>
  <c r="G57" i="67"/>
  <c r="G42" i="67"/>
  <c r="D42" i="67"/>
  <c r="D6" i="67"/>
  <c r="G6" i="67"/>
  <c r="G47" i="67"/>
  <c r="G71" i="56"/>
  <c r="G66" i="56"/>
  <c r="G26" i="56"/>
  <c r="G11" i="56"/>
  <c r="D6" i="56"/>
  <c r="G31" i="56"/>
  <c r="G66" i="57"/>
  <c r="G51" i="57"/>
  <c r="G11" i="57"/>
  <c r="G71" i="57"/>
  <c r="D46" i="57"/>
  <c r="D31" i="57"/>
  <c r="D21" i="57"/>
  <c r="D11" i="57"/>
  <c r="D6" i="57"/>
  <c r="G31" i="57"/>
  <c r="G71" i="59"/>
  <c r="G51" i="59"/>
  <c r="G46" i="59"/>
  <c r="G31" i="59"/>
  <c r="G11" i="59"/>
  <c r="D31" i="59"/>
  <c r="D11" i="59"/>
  <c r="G66" i="59"/>
  <c r="D26" i="60"/>
  <c r="D61" i="60"/>
  <c r="D16" i="60"/>
  <c r="D36" i="60"/>
  <c r="G31" i="60"/>
  <c r="G61" i="60"/>
  <c r="D56" i="60"/>
  <c r="D51" i="60"/>
  <c r="D46" i="60"/>
  <c r="D31" i="60"/>
  <c r="D21" i="60"/>
  <c r="D11" i="60"/>
  <c r="D6" i="60"/>
  <c r="G11" i="60"/>
  <c r="G31" i="61"/>
  <c r="D21" i="61"/>
  <c r="D56" i="61"/>
  <c r="D51" i="61"/>
  <c r="D46" i="61"/>
  <c r="G46" i="61"/>
  <c r="D36" i="61"/>
  <c r="D31" i="61"/>
  <c r="D26" i="61"/>
  <c r="D16" i="61"/>
  <c r="G14" i="61"/>
  <c r="G16" i="61" s="1"/>
  <c r="D11" i="61"/>
  <c r="G6" i="61"/>
  <c r="D6" i="61"/>
  <c r="D16" i="62"/>
  <c r="D41" i="62"/>
  <c r="G11" i="62"/>
  <c r="D61" i="62"/>
  <c r="D31" i="62"/>
  <c r="G61" i="62"/>
  <c r="D56" i="62"/>
  <c r="D51" i="62"/>
  <c r="D46" i="62"/>
  <c r="D36" i="62"/>
  <c r="D26" i="62"/>
  <c r="D21" i="62"/>
  <c r="D11" i="62"/>
  <c r="D6" i="62"/>
  <c r="G31" i="62"/>
  <c r="D26" i="63"/>
  <c r="G31" i="63"/>
  <c r="D61" i="63"/>
  <c r="D56" i="63"/>
  <c r="D51" i="63"/>
  <c r="D46" i="63"/>
  <c r="D31" i="63"/>
  <c r="D11" i="63"/>
  <c r="D6" i="63"/>
  <c r="G11" i="64"/>
  <c r="G59" i="64"/>
  <c r="G61" i="64" s="1"/>
  <c r="G46" i="64"/>
  <c r="G21" i="64"/>
  <c r="G41" i="64"/>
  <c r="G29" i="64"/>
  <c r="G31" i="64" s="1"/>
  <c r="D16" i="64"/>
  <c r="D11" i="64"/>
  <c r="D6" i="64"/>
  <c r="G4" i="64"/>
  <c r="G6" i="64" s="1"/>
  <c r="G61" i="65"/>
  <c r="D26" i="65"/>
  <c r="D16" i="65"/>
  <c r="D31" i="65"/>
  <c r="G31" i="65"/>
  <c r="G11" i="65"/>
  <c r="D61" i="65"/>
  <c r="D56" i="65"/>
  <c r="D51" i="65"/>
  <c r="D46" i="65"/>
  <c r="D36" i="65"/>
  <c r="D11" i="65"/>
  <c r="D6" i="65"/>
  <c r="G5" i="65"/>
  <c r="G6" i="65" s="1"/>
  <c r="G19" i="65"/>
  <c r="G21" i="65" s="1"/>
  <c r="G25" i="65"/>
  <c r="G26" i="65" s="1"/>
  <c r="G39" i="65"/>
  <c r="G41" i="65" s="1"/>
  <c r="G45" i="65"/>
  <c r="G46" i="65" s="1"/>
  <c r="G54" i="65"/>
  <c r="G56" i="65" s="1"/>
  <c r="G14" i="65"/>
  <c r="G16" i="65" s="1"/>
  <c r="G34" i="65"/>
  <c r="G36" i="65" s="1"/>
  <c r="G49" i="65"/>
  <c r="G51" i="65" s="1"/>
  <c r="G26" i="64"/>
  <c r="D26" i="64"/>
  <c r="D46" i="64"/>
  <c r="G54" i="64"/>
  <c r="G56" i="64" s="1"/>
  <c r="G14" i="64"/>
  <c r="G16" i="64" s="1"/>
  <c r="G34" i="64"/>
  <c r="G36" i="64" s="1"/>
  <c r="G49" i="64"/>
  <c r="G51" i="64" s="1"/>
  <c r="D21" i="64"/>
  <c r="D41" i="64"/>
  <c r="G61" i="63"/>
  <c r="G5" i="63"/>
  <c r="G6" i="63" s="1"/>
  <c r="G19" i="63"/>
  <c r="G21" i="63" s="1"/>
  <c r="G25" i="63"/>
  <c r="G26" i="63" s="1"/>
  <c r="G39" i="63"/>
  <c r="G41" i="63" s="1"/>
  <c r="G45" i="63"/>
  <c r="G46" i="63" s="1"/>
  <c r="G54" i="63"/>
  <c r="G56" i="63" s="1"/>
  <c r="G14" i="63"/>
  <c r="G16" i="63" s="1"/>
  <c r="G34" i="63"/>
  <c r="G36" i="63" s="1"/>
  <c r="G6" i="62"/>
  <c r="G21" i="62"/>
  <c r="G26" i="62"/>
  <c r="G41" i="62"/>
  <c r="G46" i="62"/>
  <c r="G56" i="62"/>
  <c r="G16" i="62"/>
  <c r="G36" i="62"/>
  <c r="G11" i="61"/>
  <c r="G36" i="61"/>
  <c r="G51" i="61"/>
  <c r="D61" i="61"/>
  <c r="G19" i="61"/>
  <c r="G21" i="61" s="1"/>
  <c r="G39" i="61"/>
  <c r="G41" i="61" s="1"/>
  <c r="G54" i="61"/>
  <c r="G56" i="61" s="1"/>
  <c r="G5" i="60"/>
  <c r="G6" i="60" s="1"/>
  <c r="G19" i="60"/>
  <c r="G21" i="60" s="1"/>
  <c r="G25" i="60"/>
  <c r="G26" i="60" s="1"/>
  <c r="G39" i="60"/>
  <c r="G41" i="60" s="1"/>
  <c r="G45" i="60"/>
  <c r="G46" i="60" s="1"/>
  <c r="G54" i="60"/>
  <c r="G56" i="60" s="1"/>
  <c r="G14" i="60"/>
  <c r="G16" i="60" s="1"/>
  <c r="G34" i="60"/>
  <c r="G36" i="60" s="1"/>
  <c r="G6" i="59"/>
  <c r="G41" i="59"/>
  <c r="G61" i="59"/>
  <c r="G25" i="59"/>
  <c r="G26" i="59" s="1"/>
  <c r="D6" i="59"/>
  <c r="D46" i="59"/>
  <c r="D66" i="59"/>
  <c r="G14" i="59"/>
  <c r="G16" i="59" s="1"/>
  <c r="G34" i="59"/>
  <c r="G36" i="59" s="1"/>
  <c r="G54" i="59"/>
  <c r="G56" i="59" s="1"/>
  <c r="G74" i="59"/>
  <c r="G76" i="59" s="1"/>
  <c r="D21" i="59"/>
  <c r="D41" i="59"/>
  <c r="D61" i="59"/>
  <c r="G6" i="57"/>
  <c r="G21" i="57"/>
  <c r="G26" i="57"/>
  <c r="G41" i="57"/>
  <c r="G46" i="57"/>
  <c r="G59" i="57"/>
  <c r="G61" i="57" s="1"/>
  <c r="D66" i="57"/>
  <c r="G16" i="57"/>
  <c r="G36" i="57"/>
  <c r="G56" i="57"/>
  <c r="G76" i="57"/>
  <c r="G46" i="56"/>
  <c r="G6" i="56"/>
  <c r="D11" i="56"/>
  <c r="D31" i="56"/>
  <c r="D51" i="56"/>
  <c r="D71" i="56"/>
  <c r="G19" i="56"/>
  <c r="G21" i="56" s="1"/>
  <c r="G39" i="56"/>
  <c r="G41" i="56" s="1"/>
  <c r="G59" i="56"/>
  <c r="G61" i="56" s="1"/>
  <c r="G14" i="56"/>
  <c r="G16" i="56" s="1"/>
  <c r="G34" i="56"/>
  <c r="G36" i="56" s="1"/>
  <c r="G54" i="56"/>
  <c r="G56" i="56" s="1"/>
  <c r="G74" i="56"/>
  <c r="G76" i="56" s="1"/>
  <c r="G51" i="55"/>
  <c r="G11" i="55"/>
  <c r="G71" i="55"/>
  <c r="D71" i="55"/>
  <c r="G66" i="55"/>
  <c r="D61" i="55"/>
  <c r="G61" i="55"/>
  <c r="G56" i="55"/>
  <c r="G46" i="55"/>
  <c r="G39" i="55"/>
  <c r="G41" i="55" s="1"/>
  <c r="G36" i="55"/>
  <c r="D31" i="55"/>
  <c r="G19" i="55"/>
  <c r="G21" i="55" s="1"/>
  <c r="G16" i="55"/>
  <c r="D11" i="55"/>
  <c r="G6" i="55"/>
  <c r="D6" i="55"/>
  <c r="D16" i="55"/>
  <c r="D26" i="55"/>
  <c r="D36" i="55"/>
  <c r="D46" i="55"/>
  <c r="D56" i="55"/>
  <c r="D66" i="55"/>
  <c r="G74" i="55"/>
  <c r="G76" i="55" s="1"/>
  <c r="G42" i="40"/>
  <c r="G12" i="40"/>
  <c r="G22" i="40"/>
  <c r="G32" i="40"/>
  <c r="G37" i="43"/>
  <c r="G72" i="45"/>
  <c r="G62" i="45"/>
  <c r="G52" i="45"/>
  <c r="G42" i="45"/>
  <c r="G32" i="45"/>
  <c r="G22" i="45"/>
  <c r="G12" i="45"/>
  <c r="G7" i="45"/>
  <c r="G17" i="45"/>
  <c r="G27" i="45"/>
  <c r="G37" i="45"/>
  <c r="G47" i="45"/>
  <c r="G57" i="45"/>
  <c r="G67" i="45"/>
  <c r="D7" i="45"/>
  <c r="D17" i="45"/>
  <c r="D27" i="45"/>
  <c r="D37" i="45"/>
  <c r="D47" i="45"/>
  <c r="D57" i="45"/>
  <c r="D67" i="45"/>
  <c r="D12" i="45"/>
  <c r="D22" i="45"/>
  <c r="D32" i="45"/>
  <c r="D42" i="45"/>
  <c r="D52" i="45"/>
  <c r="D62" i="45"/>
  <c r="D72" i="45"/>
  <c r="G52" i="44"/>
  <c r="G42" i="44"/>
  <c r="G32" i="44"/>
  <c r="G12" i="44"/>
  <c r="G7" i="44"/>
  <c r="G17" i="44"/>
  <c r="G27" i="44"/>
  <c r="G37" i="44"/>
  <c r="G47" i="44"/>
  <c r="G57" i="44"/>
  <c r="G67" i="44"/>
  <c r="D7" i="44"/>
  <c r="D17" i="44"/>
  <c r="D27" i="44"/>
  <c r="D37" i="44"/>
  <c r="D47" i="44"/>
  <c r="D57" i="44"/>
  <c r="D67" i="44"/>
  <c r="D12" i="44"/>
  <c r="D22" i="44"/>
  <c r="D32" i="44"/>
  <c r="D42" i="44"/>
  <c r="D52" i="44"/>
  <c r="D62" i="44"/>
  <c r="D72" i="44"/>
  <c r="G72" i="43"/>
  <c r="G42" i="43"/>
  <c r="G32" i="43"/>
  <c r="G27" i="43"/>
  <c r="G22" i="43"/>
  <c r="G12" i="43"/>
  <c r="G7" i="43"/>
  <c r="D7" i="43"/>
  <c r="D27" i="43"/>
  <c r="D37" i="43"/>
  <c r="G17" i="43"/>
  <c r="G47" i="43"/>
  <c r="G57" i="43"/>
  <c r="G67" i="43"/>
  <c r="D12" i="43"/>
  <c r="D22" i="43"/>
  <c r="D32" i="43"/>
  <c r="D42" i="43"/>
  <c r="D52" i="43"/>
  <c r="D62" i="43"/>
  <c r="D72" i="43"/>
  <c r="G72" i="42"/>
  <c r="G7" i="42"/>
  <c r="D7" i="42"/>
  <c r="D17" i="42"/>
  <c r="D27" i="42"/>
  <c r="D37" i="42"/>
  <c r="D47" i="42"/>
  <c r="D57" i="42"/>
  <c r="D67" i="42"/>
  <c r="D12" i="42"/>
  <c r="D22" i="42"/>
  <c r="D32" i="42"/>
  <c r="D42" i="42"/>
  <c r="D52" i="42"/>
  <c r="D62" i="42"/>
  <c r="D72" i="42"/>
  <c r="G57" i="41"/>
  <c r="G52" i="41"/>
  <c r="G47" i="41"/>
  <c r="D52" i="41"/>
  <c r="G37" i="41"/>
  <c r="G32" i="41"/>
  <c r="G17" i="41"/>
  <c r="G7" i="41"/>
  <c r="D22" i="41"/>
  <c r="D32" i="41"/>
  <c r="D42" i="41"/>
  <c r="D57" i="41"/>
  <c r="G67" i="41"/>
  <c r="D7" i="41"/>
  <c r="D17" i="41"/>
  <c r="D27" i="41"/>
  <c r="D37" i="41"/>
  <c r="D47" i="41"/>
  <c r="D62" i="41"/>
  <c r="D72" i="41"/>
  <c r="D47" i="40"/>
  <c r="G67" i="40"/>
  <c r="G57" i="40"/>
  <c r="D7" i="40"/>
  <c r="D27" i="40"/>
  <c r="D37" i="40"/>
  <c r="D52" i="40"/>
  <c r="D62" i="40"/>
  <c r="D12" i="40"/>
  <c r="D22" i="40"/>
  <c r="D32" i="40"/>
  <c r="D42" i="40"/>
  <c r="D57" i="40"/>
  <c r="D67" i="40"/>
  <c r="D17" i="40"/>
  <c r="G32" i="39"/>
  <c r="G52" i="39"/>
  <c r="G42" i="39"/>
  <c r="G12" i="39"/>
  <c r="D17" i="39"/>
  <c r="G7" i="39"/>
  <c r="G27" i="39"/>
  <c r="G37" i="39"/>
  <c r="G57" i="39"/>
  <c r="D12" i="39"/>
  <c r="D22" i="39"/>
  <c r="D32" i="39"/>
  <c r="D42" i="39"/>
  <c r="D52" i="39"/>
  <c r="D62" i="39"/>
  <c r="G62" i="38"/>
  <c r="G22" i="38"/>
  <c r="G12" i="38"/>
  <c r="D12" i="37"/>
  <c r="D7" i="38"/>
  <c r="D17" i="38"/>
  <c r="D27" i="38"/>
  <c r="D37" i="38"/>
  <c r="D47" i="38"/>
  <c r="D57" i="38"/>
  <c r="D12" i="38"/>
  <c r="D22" i="38"/>
  <c r="D32" i="38"/>
  <c r="D42" i="38"/>
  <c r="D52" i="38"/>
  <c r="D62" i="38"/>
  <c r="G62" i="37"/>
  <c r="G52" i="37"/>
  <c r="G32" i="37"/>
  <c r="G7" i="37"/>
  <c r="D47" i="37"/>
  <c r="G12" i="37"/>
  <c r="G17" i="37"/>
  <c r="G27" i="37"/>
  <c r="G37" i="37"/>
  <c r="G57" i="37"/>
  <c r="D22" i="37"/>
  <c r="D32" i="37"/>
  <c r="D42" i="37"/>
  <c r="D52" i="37"/>
  <c r="D62" i="37"/>
  <c r="G12" i="36"/>
  <c r="D12" i="36"/>
  <c r="D37" i="36"/>
  <c r="D22" i="36"/>
  <c r="D32" i="36"/>
  <c r="D6" i="26"/>
  <c r="G6" i="27"/>
  <c r="D6" i="27"/>
  <c r="D57" i="36"/>
  <c r="G47" i="36"/>
  <c r="G22" i="36"/>
  <c r="D7" i="36"/>
  <c r="G62" i="36"/>
  <c r="G52" i="36"/>
  <c r="G42" i="36"/>
  <c r="G32" i="36"/>
  <c r="G7" i="36"/>
  <c r="D47" i="36"/>
  <c r="G27" i="36"/>
  <c r="G37" i="36"/>
  <c r="G57" i="36"/>
  <c r="G11" i="34"/>
  <c r="D11" i="34"/>
  <c r="G6" i="34"/>
  <c r="D6" i="34"/>
  <c r="G11" i="32"/>
  <c r="G6" i="32"/>
  <c r="G9" i="33"/>
  <c r="G11" i="33" s="1"/>
  <c r="G6" i="33"/>
  <c r="D11" i="33"/>
  <c r="D6" i="33"/>
  <c r="E60" i="29"/>
  <c r="E55" i="29"/>
  <c r="E50" i="29"/>
  <c r="E45" i="29"/>
  <c r="E35" i="29"/>
  <c r="E30" i="29"/>
  <c r="G30" i="29" s="1"/>
  <c r="E25" i="29"/>
  <c r="E20" i="29"/>
  <c r="E15" i="29"/>
  <c r="D35" i="28"/>
  <c r="G35" i="28" s="1"/>
  <c r="D36" i="28"/>
  <c r="D37" i="28" s="1"/>
  <c r="D45" i="28"/>
  <c r="G45" i="28" s="1"/>
  <c r="D46" i="28"/>
  <c r="G46" i="28" s="1"/>
  <c r="D55" i="28"/>
  <c r="G55" i="28" s="1"/>
  <c r="D56" i="28"/>
  <c r="D61" i="28"/>
  <c r="G61" i="28" s="1"/>
  <c r="D60" i="28"/>
  <c r="G60" i="28" s="1"/>
  <c r="D51" i="28"/>
  <c r="G51" i="28" s="1"/>
  <c r="D50" i="28"/>
  <c r="G50" i="28" s="1"/>
  <c r="D41" i="28"/>
  <c r="G41" i="28" s="1"/>
  <c r="D40" i="28"/>
  <c r="G40" i="28" s="1"/>
  <c r="D85" i="27"/>
  <c r="G85" i="27" s="1"/>
  <c r="D84" i="27"/>
  <c r="G84" i="27" s="1"/>
  <c r="D80" i="27"/>
  <c r="G80" i="27" s="1"/>
  <c r="D79" i="27"/>
  <c r="G79" i="27" s="1"/>
  <c r="D75" i="27"/>
  <c r="G75" i="27" s="1"/>
  <c r="D74" i="27"/>
  <c r="G74" i="27" s="1"/>
  <c r="D70" i="27"/>
  <c r="G70" i="27" s="1"/>
  <c r="D69" i="27"/>
  <c r="G69" i="27" s="1"/>
  <c r="D65" i="27"/>
  <c r="G65" i="27" s="1"/>
  <c r="D64" i="27"/>
  <c r="G64" i="27" s="1"/>
  <c r="D60" i="27"/>
  <c r="G60" i="27" s="1"/>
  <c r="D59" i="27"/>
  <c r="G59" i="27" s="1"/>
  <c r="D60" i="26"/>
  <c r="G60" i="26" s="1"/>
  <c r="D59" i="26"/>
  <c r="G59" i="26" s="1"/>
  <c r="D55" i="26"/>
  <c r="G55" i="26" s="1"/>
  <c r="D54" i="26"/>
  <c r="G54" i="26" s="1"/>
  <c r="D50" i="26"/>
  <c r="G50" i="26" s="1"/>
  <c r="D49" i="26"/>
  <c r="G49" i="26" s="1"/>
  <c r="D45" i="26"/>
  <c r="G45" i="26" s="1"/>
  <c r="D44" i="26"/>
  <c r="G44" i="26" s="1"/>
  <c r="D40" i="26"/>
  <c r="G40" i="26" s="1"/>
  <c r="D39" i="26"/>
  <c r="G39" i="26" s="1"/>
  <c r="D35" i="26"/>
  <c r="G35" i="26" s="1"/>
  <c r="D34" i="26"/>
  <c r="G34" i="26" s="1"/>
  <c r="D30" i="26"/>
  <c r="G30" i="26" s="1"/>
  <c r="D29" i="26"/>
  <c r="G29" i="26" s="1"/>
  <c r="D25" i="26"/>
  <c r="G25" i="26" s="1"/>
  <c r="D24" i="26"/>
  <c r="G24" i="26" s="1"/>
  <c r="D20" i="26"/>
  <c r="G20" i="26" s="1"/>
  <c r="D19" i="26"/>
  <c r="G19" i="26" s="1"/>
  <c r="D15" i="26"/>
  <c r="G15" i="26" s="1"/>
  <c r="D14" i="26"/>
  <c r="G14" i="26" s="1"/>
  <c r="D10" i="26"/>
  <c r="G10" i="26" s="1"/>
  <c r="D9" i="26"/>
  <c r="G9" i="26" s="1"/>
  <c r="D55" i="27"/>
  <c r="G55" i="27" s="1"/>
  <c r="D54" i="27"/>
  <c r="G54" i="27" s="1"/>
  <c r="D50" i="27"/>
  <c r="G50" i="27" s="1"/>
  <c r="D49" i="27"/>
  <c r="D51" i="27" s="1"/>
  <c r="D45" i="27"/>
  <c r="G45" i="27" s="1"/>
  <c r="D44" i="27"/>
  <c r="G44" i="27" s="1"/>
  <c r="D40" i="27"/>
  <c r="G40" i="27" s="1"/>
  <c r="D39" i="27"/>
  <c r="G39" i="27" s="1"/>
  <c r="D35" i="27"/>
  <c r="G35" i="27" s="1"/>
  <c r="D34" i="27"/>
  <c r="G34" i="27" s="1"/>
  <c r="D30" i="27"/>
  <c r="G30" i="27" s="1"/>
  <c r="D29" i="27"/>
  <c r="G29" i="27" s="1"/>
  <c r="D25" i="27"/>
  <c r="G25" i="27" s="1"/>
  <c r="D24" i="27"/>
  <c r="G24" i="27" s="1"/>
  <c r="D20" i="27"/>
  <c r="G20" i="27" s="1"/>
  <c r="D19" i="27"/>
  <c r="D15" i="27"/>
  <c r="G15" i="27" s="1"/>
  <c r="D14" i="27"/>
  <c r="G14" i="27" s="1"/>
  <c r="D10" i="27"/>
  <c r="G10" i="27" s="1"/>
  <c r="D9" i="27"/>
  <c r="G9" i="27" s="1"/>
  <c r="D86" i="28"/>
  <c r="G86" i="28" s="1"/>
  <c r="D85" i="28"/>
  <c r="D81" i="28"/>
  <c r="G81" i="28" s="1"/>
  <c r="D80" i="28"/>
  <c r="G80" i="28" s="1"/>
  <c r="D76" i="28"/>
  <c r="G76" i="28" s="1"/>
  <c r="D75" i="28"/>
  <c r="G75" i="28" s="1"/>
  <c r="D71" i="28"/>
  <c r="G71" i="28" s="1"/>
  <c r="D70" i="28"/>
  <c r="G70" i="28" s="1"/>
  <c r="D66" i="28"/>
  <c r="G66" i="28" s="1"/>
  <c r="D65" i="28"/>
  <c r="D31" i="28"/>
  <c r="G31" i="28" s="1"/>
  <c r="D30" i="28"/>
  <c r="D26" i="28"/>
  <c r="G26" i="28" s="1"/>
  <c r="D25" i="28"/>
  <c r="G25" i="28" s="1"/>
  <c r="D21" i="28"/>
  <c r="G21" i="28" s="1"/>
  <c r="D20" i="28"/>
  <c r="D16" i="28"/>
  <c r="G16" i="28" s="1"/>
  <c r="D15" i="28"/>
  <c r="G15" i="28" s="1"/>
  <c r="D11" i="28"/>
  <c r="G11" i="28" s="1"/>
  <c r="D10" i="28"/>
  <c r="G10" i="28" s="1"/>
  <c r="D6" i="28"/>
  <c r="G6" i="28" s="1"/>
  <c r="D5" i="28"/>
  <c r="G5" i="28" s="1"/>
  <c r="D60" i="29"/>
  <c r="G60" i="29" s="1"/>
  <c r="D59" i="29"/>
  <c r="D61" i="29" s="1"/>
  <c r="D55" i="29"/>
  <c r="G55" i="29" s="1"/>
  <c r="D54" i="29"/>
  <c r="D50" i="29"/>
  <c r="G50" i="29" s="1"/>
  <c r="D49" i="29"/>
  <c r="D45" i="29"/>
  <c r="D44" i="29"/>
  <c r="D40" i="29"/>
  <c r="G40" i="29" s="1"/>
  <c r="D39" i="29"/>
  <c r="D41" i="29" s="1"/>
  <c r="D35" i="29"/>
  <c r="D34" i="29"/>
  <c r="D36" i="29" s="1"/>
  <c r="D30" i="29"/>
  <c r="D29" i="29"/>
  <c r="D25" i="29"/>
  <c r="D24" i="29"/>
  <c r="D26" i="29" s="1"/>
  <c r="G20" i="29"/>
  <c r="D20" i="29"/>
  <c r="D19" i="29"/>
  <c r="D21" i="29" s="1"/>
  <c r="D15" i="29"/>
  <c r="G15" i="29" s="1"/>
  <c r="D14" i="29"/>
  <c r="D10" i="29"/>
  <c r="G10" i="29" s="1"/>
  <c r="D9" i="29"/>
  <c r="D11" i="29" s="1"/>
  <c r="D5" i="29"/>
  <c r="G5" i="29" s="1"/>
  <c r="D4" i="29"/>
  <c r="G55" i="30"/>
  <c r="D61" i="30"/>
  <c r="G61" i="30" s="1"/>
  <c r="D60" i="30"/>
  <c r="G60" i="30" s="1"/>
  <c r="D56" i="30"/>
  <c r="G56" i="30" s="1"/>
  <c r="D55" i="30"/>
  <c r="D51" i="30"/>
  <c r="G51" i="30" s="1"/>
  <c r="D50" i="30"/>
  <c r="G50" i="30" s="1"/>
  <c r="D46" i="30"/>
  <c r="G46" i="30" s="1"/>
  <c r="D45" i="30"/>
  <c r="G45" i="30" s="1"/>
  <c r="D41" i="30"/>
  <c r="G41" i="30" s="1"/>
  <c r="D40" i="30"/>
  <c r="G40" i="30" s="1"/>
  <c r="D36" i="30"/>
  <c r="G36" i="30" s="1"/>
  <c r="D35" i="30"/>
  <c r="G35" i="30" s="1"/>
  <c r="D31" i="30"/>
  <c r="G31" i="30" s="1"/>
  <c r="D30" i="30"/>
  <c r="G30" i="30" s="1"/>
  <c r="D26" i="30"/>
  <c r="G26" i="30" s="1"/>
  <c r="D25" i="30"/>
  <c r="G25" i="30" s="1"/>
  <c r="D21" i="30"/>
  <c r="G21" i="30" s="1"/>
  <c r="D20" i="30"/>
  <c r="G20" i="30" s="1"/>
  <c r="D16" i="30"/>
  <c r="G16" i="30" s="1"/>
  <c r="D15" i="30"/>
  <c r="G15" i="30" s="1"/>
  <c r="D11" i="30"/>
  <c r="G11" i="30" s="1"/>
  <c r="D10" i="30"/>
  <c r="G10" i="30" s="1"/>
  <c r="D6" i="30"/>
  <c r="G6" i="30" s="1"/>
  <c r="D5" i="30"/>
  <c r="G5" i="30" s="1"/>
  <c r="D10" i="31"/>
  <c r="G10" i="31" s="1"/>
  <c r="D9" i="31"/>
  <c r="G9" i="31" s="1"/>
  <c r="D5" i="31"/>
  <c r="G5" i="31" s="1"/>
  <c r="D4" i="31"/>
  <c r="G4" i="31" s="1"/>
  <c r="D60" i="31"/>
  <c r="G60" i="31" s="1"/>
  <c r="D59" i="31"/>
  <c r="D55" i="31"/>
  <c r="G55" i="31" s="1"/>
  <c r="D54" i="31"/>
  <c r="G54" i="31" s="1"/>
  <c r="D50" i="31"/>
  <c r="G50" i="31" s="1"/>
  <c r="D49" i="31"/>
  <c r="D45" i="31"/>
  <c r="G45" i="31" s="1"/>
  <c r="D44" i="31"/>
  <c r="D40" i="31"/>
  <c r="G40" i="31" s="1"/>
  <c r="D39" i="31"/>
  <c r="G39" i="31" s="1"/>
  <c r="D35" i="31"/>
  <c r="G35" i="31" s="1"/>
  <c r="D34" i="31"/>
  <c r="G34" i="31" s="1"/>
  <c r="D30" i="31"/>
  <c r="G30" i="31" s="1"/>
  <c r="D29" i="31"/>
  <c r="D25" i="31"/>
  <c r="G25" i="31" s="1"/>
  <c r="D24" i="31"/>
  <c r="G24" i="31" s="1"/>
  <c r="D20" i="31"/>
  <c r="G20" i="31" s="1"/>
  <c r="D19" i="31"/>
  <c r="D15" i="31"/>
  <c r="G15" i="31" s="1"/>
  <c r="D14" i="31"/>
  <c r="G14" i="31" s="1"/>
  <c r="D60" i="32"/>
  <c r="G60" i="32" s="1"/>
  <c r="D59" i="32"/>
  <c r="G59" i="32" s="1"/>
  <c r="D55" i="32"/>
  <c r="G55" i="32" s="1"/>
  <c r="D54" i="32"/>
  <c r="G54" i="32" s="1"/>
  <c r="D50" i="32"/>
  <c r="G50" i="32" s="1"/>
  <c r="D49" i="32"/>
  <c r="G49" i="32" s="1"/>
  <c r="D45" i="32"/>
  <c r="G45" i="32" s="1"/>
  <c r="D44" i="32"/>
  <c r="G44" i="32" s="1"/>
  <c r="D40" i="32"/>
  <c r="G40" i="32" s="1"/>
  <c r="D39" i="32"/>
  <c r="G39" i="32" s="1"/>
  <c r="D35" i="32"/>
  <c r="G35" i="32" s="1"/>
  <c r="D34" i="32"/>
  <c r="G34" i="32" s="1"/>
  <c r="D30" i="32"/>
  <c r="G30" i="32" s="1"/>
  <c r="D29" i="32"/>
  <c r="G29" i="32" s="1"/>
  <c r="D25" i="32"/>
  <c r="G25" i="32" s="1"/>
  <c r="D24" i="32"/>
  <c r="G24" i="32" s="1"/>
  <c r="D20" i="32"/>
  <c r="G20" i="32" s="1"/>
  <c r="D19" i="32"/>
  <c r="G19" i="32" s="1"/>
  <c r="D15" i="32"/>
  <c r="G15" i="32" s="1"/>
  <c r="D14" i="32"/>
  <c r="G14" i="32" s="1"/>
  <c r="D60" i="33"/>
  <c r="G60" i="33" s="1"/>
  <c r="D59" i="33"/>
  <c r="D55" i="33"/>
  <c r="G55" i="33" s="1"/>
  <c r="D54" i="33"/>
  <c r="D50" i="33"/>
  <c r="G50" i="33" s="1"/>
  <c r="D49" i="33"/>
  <c r="D45" i="33"/>
  <c r="G45" i="33" s="1"/>
  <c r="D44" i="33"/>
  <c r="D40" i="33"/>
  <c r="G40" i="33" s="1"/>
  <c r="D39" i="33"/>
  <c r="D35" i="33"/>
  <c r="G35" i="33" s="1"/>
  <c r="D34" i="33"/>
  <c r="G34" i="33" s="1"/>
  <c r="D30" i="33"/>
  <c r="G30" i="33" s="1"/>
  <c r="G29" i="33"/>
  <c r="D29" i="33"/>
  <c r="D25" i="33"/>
  <c r="G25" i="33" s="1"/>
  <c r="D24" i="33"/>
  <c r="G24" i="33" s="1"/>
  <c r="D20" i="33"/>
  <c r="G20" i="33" s="1"/>
  <c r="D19" i="33"/>
  <c r="D15" i="33"/>
  <c r="G15" i="33" s="1"/>
  <c r="D14" i="33"/>
  <c r="G14" i="33" s="1"/>
  <c r="G59" i="34"/>
  <c r="D60" i="34"/>
  <c r="G60" i="34" s="1"/>
  <c r="D59" i="34"/>
  <c r="D55" i="34"/>
  <c r="G55" i="34" s="1"/>
  <c r="D54" i="34"/>
  <c r="D50" i="34"/>
  <c r="G50" i="34" s="1"/>
  <c r="D49" i="34"/>
  <c r="G49" i="34" s="1"/>
  <c r="D45" i="34"/>
  <c r="G45" i="34" s="1"/>
  <c r="D44" i="34"/>
  <c r="D40" i="34"/>
  <c r="G40" i="34" s="1"/>
  <c r="D39" i="34"/>
  <c r="G39" i="34" s="1"/>
  <c r="D35" i="34"/>
  <c r="G35" i="34" s="1"/>
  <c r="D34" i="34"/>
  <c r="G34" i="34" s="1"/>
  <c r="D30" i="34"/>
  <c r="G30" i="34" s="1"/>
  <c r="D29" i="34"/>
  <c r="G29" i="34" s="1"/>
  <c r="D25" i="34"/>
  <c r="G25" i="34" s="1"/>
  <c r="D24" i="34"/>
  <c r="G24" i="34" s="1"/>
  <c r="D20" i="34"/>
  <c r="G20" i="34" s="1"/>
  <c r="D19" i="34"/>
  <c r="G19" i="34" s="1"/>
  <c r="D15" i="34"/>
  <c r="G15" i="34" s="1"/>
  <c r="D14" i="34"/>
  <c r="G14" i="34" s="1"/>
  <c r="D60" i="35"/>
  <c r="G60" i="35" s="1"/>
  <c r="D59" i="35"/>
  <c r="G59" i="35" s="1"/>
  <c r="D55" i="35"/>
  <c r="G55" i="35" s="1"/>
  <c r="D54" i="35"/>
  <c r="G54" i="35" s="1"/>
  <c r="D50" i="35"/>
  <c r="G50" i="35" s="1"/>
  <c r="D49" i="35"/>
  <c r="G49" i="35" s="1"/>
  <c r="D45" i="35"/>
  <c r="G45" i="35" s="1"/>
  <c r="D44" i="35"/>
  <c r="D40" i="35"/>
  <c r="G40" i="35" s="1"/>
  <c r="D39" i="35"/>
  <c r="G39" i="35" s="1"/>
  <c r="D35" i="35"/>
  <c r="G35" i="35" s="1"/>
  <c r="D34" i="35"/>
  <c r="D30" i="35"/>
  <c r="G30" i="35" s="1"/>
  <c r="D29" i="35"/>
  <c r="G29" i="35" s="1"/>
  <c r="D25" i="35"/>
  <c r="G25" i="35" s="1"/>
  <c r="D24" i="35"/>
  <c r="D26" i="35" s="1"/>
  <c r="D20" i="35"/>
  <c r="G20" i="35" s="1"/>
  <c r="D19" i="35"/>
  <c r="G19" i="35" s="1"/>
  <c r="D15" i="35"/>
  <c r="G15" i="35" s="1"/>
  <c r="D14" i="35"/>
  <c r="D10" i="35"/>
  <c r="G10" i="35" s="1"/>
  <c r="D9" i="35"/>
  <c r="G9" i="35" s="1"/>
  <c r="D5" i="35"/>
  <c r="G5" i="35" s="1"/>
  <c r="D4" i="35"/>
  <c r="G4" i="35" s="1"/>
  <c r="D75" i="13"/>
  <c r="G75" i="13" s="1"/>
  <c r="D74" i="13"/>
  <c r="G74" i="13" s="1"/>
  <c r="D70" i="13"/>
  <c r="G70" i="13" s="1"/>
  <c r="D69" i="13"/>
  <c r="G69" i="13" s="1"/>
  <c r="D65" i="13"/>
  <c r="G65" i="13" s="1"/>
  <c r="D64" i="13"/>
  <c r="G64" i="13" s="1"/>
  <c r="D60" i="13"/>
  <c r="G60" i="13" s="1"/>
  <c r="D59" i="13"/>
  <c r="G59" i="13" s="1"/>
  <c r="D55" i="13"/>
  <c r="G55" i="13" s="1"/>
  <c r="D54" i="13"/>
  <c r="G54" i="13" s="1"/>
  <c r="D50" i="13"/>
  <c r="G50" i="13" s="1"/>
  <c r="D49" i="13"/>
  <c r="G49" i="13" s="1"/>
  <c r="D45" i="13"/>
  <c r="G45" i="13" s="1"/>
  <c r="D44" i="13"/>
  <c r="G44" i="13" s="1"/>
  <c r="D40" i="13"/>
  <c r="G40" i="13" s="1"/>
  <c r="D39" i="13"/>
  <c r="G39" i="13" s="1"/>
  <c r="D35" i="13"/>
  <c r="G35" i="13" s="1"/>
  <c r="D34" i="13"/>
  <c r="G34" i="13" s="1"/>
  <c r="D30" i="13"/>
  <c r="G30" i="13" s="1"/>
  <c r="D29" i="13"/>
  <c r="G29" i="13" s="1"/>
  <c r="D25" i="13"/>
  <c r="G25" i="13" s="1"/>
  <c r="D24" i="13"/>
  <c r="G24" i="13" s="1"/>
  <c r="D20" i="13"/>
  <c r="G20" i="13" s="1"/>
  <c r="D19" i="13"/>
  <c r="G19" i="13" s="1"/>
  <c r="D15" i="13"/>
  <c r="G15" i="13" s="1"/>
  <c r="D14" i="13"/>
  <c r="G14" i="13" s="1"/>
  <c r="D10" i="13"/>
  <c r="G10" i="13" s="1"/>
  <c r="D9" i="13"/>
  <c r="D5" i="13"/>
  <c r="G5" i="13" s="1"/>
  <c r="D4" i="13"/>
  <c r="G4" i="13" s="1"/>
  <c r="D75" i="14"/>
  <c r="G75" i="14" s="1"/>
  <c r="D74" i="14"/>
  <c r="D76" i="14" s="1"/>
  <c r="D70" i="14"/>
  <c r="G70" i="14" s="1"/>
  <c r="D69" i="14"/>
  <c r="D65" i="14"/>
  <c r="G65" i="14" s="1"/>
  <c r="D64" i="14"/>
  <c r="G64" i="14" s="1"/>
  <c r="D60" i="14"/>
  <c r="G60" i="14" s="1"/>
  <c r="D59" i="14"/>
  <c r="D61" i="14" s="1"/>
  <c r="D55" i="14"/>
  <c r="G55" i="14" s="1"/>
  <c r="G54" i="14"/>
  <c r="G56" i="14" s="1"/>
  <c r="D54" i="14"/>
  <c r="D56" i="14" s="1"/>
  <c r="G50" i="14"/>
  <c r="D50" i="14"/>
  <c r="D49" i="14"/>
  <c r="G49" i="14" s="1"/>
  <c r="D45" i="14"/>
  <c r="G45" i="14" s="1"/>
  <c r="G44" i="14"/>
  <c r="D44" i="14"/>
  <c r="D40" i="14"/>
  <c r="G40" i="14" s="1"/>
  <c r="D39" i="14"/>
  <c r="D35" i="14"/>
  <c r="G35" i="14" s="1"/>
  <c r="D34" i="14"/>
  <c r="D30" i="14"/>
  <c r="G30" i="14" s="1"/>
  <c r="D29" i="14"/>
  <c r="D31" i="14" s="1"/>
  <c r="D25" i="14"/>
  <c r="G25" i="14" s="1"/>
  <c r="G24" i="14"/>
  <c r="G26" i="14" s="1"/>
  <c r="D24" i="14"/>
  <c r="D20" i="14"/>
  <c r="G20" i="14" s="1"/>
  <c r="D19" i="14"/>
  <c r="G19" i="14" s="1"/>
  <c r="D15" i="14"/>
  <c r="G15" i="14" s="1"/>
  <c r="D14" i="14"/>
  <c r="D16" i="14" s="1"/>
  <c r="D10" i="14"/>
  <c r="G10" i="14" s="1"/>
  <c r="D9" i="14"/>
  <c r="G9" i="14" s="1"/>
  <c r="D5" i="14"/>
  <c r="G5" i="14" s="1"/>
  <c r="D4" i="14"/>
  <c r="G60" i="15"/>
  <c r="G39" i="15"/>
  <c r="G30" i="15"/>
  <c r="G19" i="15"/>
  <c r="G10" i="15"/>
  <c r="G4" i="15"/>
  <c r="D75" i="15"/>
  <c r="G75" i="15" s="1"/>
  <c r="D74" i="15"/>
  <c r="G74" i="15" s="1"/>
  <c r="D70" i="15"/>
  <c r="G70" i="15" s="1"/>
  <c r="D69" i="15"/>
  <c r="D71" i="15" s="1"/>
  <c r="D65" i="15"/>
  <c r="G65" i="15" s="1"/>
  <c r="D64" i="15"/>
  <c r="D60" i="15"/>
  <c r="D59" i="15"/>
  <c r="G59" i="15" s="1"/>
  <c r="D55" i="15"/>
  <c r="G55" i="15" s="1"/>
  <c r="D54" i="15"/>
  <c r="D50" i="15"/>
  <c r="G50" i="15" s="1"/>
  <c r="D49" i="15"/>
  <c r="G49" i="15" s="1"/>
  <c r="D45" i="15"/>
  <c r="G45" i="15" s="1"/>
  <c r="D44" i="15"/>
  <c r="G44" i="15" s="1"/>
  <c r="D40" i="15"/>
  <c r="G40" i="15" s="1"/>
  <c r="D39" i="15"/>
  <c r="D35" i="15"/>
  <c r="G35" i="15" s="1"/>
  <c r="D34" i="15"/>
  <c r="D30" i="15"/>
  <c r="D29" i="15"/>
  <c r="G29" i="15" s="1"/>
  <c r="D25" i="15"/>
  <c r="G25" i="15" s="1"/>
  <c r="D24" i="15"/>
  <c r="D20" i="15"/>
  <c r="G20" i="15" s="1"/>
  <c r="D19" i="15"/>
  <c r="D15" i="15"/>
  <c r="G15" i="15" s="1"/>
  <c r="D14" i="15"/>
  <c r="G14" i="15" s="1"/>
  <c r="D10" i="15"/>
  <c r="D9" i="15"/>
  <c r="G9" i="15" s="1"/>
  <c r="D5" i="15"/>
  <c r="G5" i="15" s="1"/>
  <c r="D4" i="15"/>
  <c r="G74" i="16"/>
  <c r="G70" i="16"/>
  <c r="G69" i="16"/>
  <c r="G60" i="16"/>
  <c r="G54" i="16"/>
  <c r="G50" i="16"/>
  <c r="G49" i="16"/>
  <c r="G40" i="16"/>
  <c r="G34" i="16"/>
  <c r="G30" i="16"/>
  <c r="G29" i="16"/>
  <c r="G20" i="16"/>
  <c r="G14" i="16"/>
  <c r="G10" i="16"/>
  <c r="G9" i="16"/>
  <c r="D75" i="16"/>
  <c r="G75" i="16" s="1"/>
  <c r="D74" i="16"/>
  <c r="D70" i="16"/>
  <c r="D69" i="16"/>
  <c r="D65" i="16"/>
  <c r="G65" i="16" s="1"/>
  <c r="D64" i="16"/>
  <c r="G64" i="16" s="1"/>
  <c r="D60" i="16"/>
  <c r="D59" i="16"/>
  <c r="G59" i="16" s="1"/>
  <c r="D55" i="16"/>
  <c r="G55" i="16" s="1"/>
  <c r="D54" i="16"/>
  <c r="D50" i="16"/>
  <c r="D49" i="16"/>
  <c r="D45" i="16"/>
  <c r="G45" i="16" s="1"/>
  <c r="D44" i="16"/>
  <c r="G44" i="16" s="1"/>
  <c r="D40" i="16"/>
  <c r="D39" i="16"/>
  <c r="G39" i="16" s="1"/>
  <c r="D35" i="16"/>
  <c r="G35" i="16" s="1"/>
  <c r="D34" i="16"/>
  <c r="D30" i="16"/>
  <c r="D29" i="16"/>
  <c r="D25" i="16"/>
  <c r="G25" i="16" s="1"/>
  <c r="D24" i="16"/>
  <c r="G24" i="16" s="1"/>
  <c r="D20" i="16"/>
  <c r="D19" i="16"/>
  <c r="G19" i="16" s="1"/>
  <c r="D15" i="16"/>
  <c r="G15" i="16" s="1"/>
  <c r="D14" i="16"/>
  <c r="D10" i="16"/>
  <c r="D9" i="16"/>
  <c r="D5" i="16"/>
  <c r="G5" i="16" s="1"/>
  <c r="D4" i="16"/>
  <c r="G4" i="16" s="1"/>
  <c r="D75" i="17"/>
  <c r="G75" i="17" s="1"/>
  <c r="D74" i="17"/>
  <c r="G74" i="17" s="1"/>
  <c r="D70" i="17"/>
  <c r="G70" i="17" s="1"/>
  <c r="D69" i="17"/>
  <c r="G69" i="17" s="1"/>
  <c r="D65" i="17"/>
  <c r="G65" i="17" s="1"/>
  <c r="D64" i="17"/>
  <c r="G64" i="17" s="1"/>
  <c r="D60" i="17"/>
  <c r="G60" i="17" s="1"/>
  <c r="D59" i="17"/>
  <c r="G59" i="17" s="1"/>
  <c r="G61" i="17" s="1"/>
  <c r="D55" i="17"/>
  <c r="G55" i="17" s="1"/>
  <c r="D54" i="17"/>
  <c r="G54" i="17" s="1"/>
  <c r="D50" i="17"/>
  <c r="G50" i="17" s="1"/>
  <c r="D49" i="17"/>
  <c r="G49" i="17" s="1"/>
  <c r="D45" i="17"/>
  <c r="G45" i="17" s="1"/>
  <c r="D44" i="17"/>
  <c r="G44" i="17" s="1"/>
  <c r="D40" i="17"/>
  <c r="G40" i="17" s="1"/>
  <c r="D39" i="17"/>
  <c r="G39" i="17" s="1"/>
  <c r="G41" i="17" s="1"/>
  <c r="D35" i="17"/>
  <c r="G35" i="17" s="1"/>
  <c r="D34" i="17"/>
  <c r="G34" i="17" s="1"/>
  <c r="D30" i="17"/>
  <c r="G30" i="17" s="1"/>
  <c r="D29" i="17"/>
  <c r="G29" i="17" s="1"/>
  <c r="D25" i="17"/>
  <c r="G25" i="17" s="1"/>
  <c r="D24" i="17"/>
  <c r="G24" i="17" s="1"/>
  <c r="D20" i="17"/>
  <c r="G20" i="17" s="1"/>
  <c r="D19" i="17"/>
  <c r="G19" i="17" s="1"/>
  <c r="D15" i="17"/>
  <c r="G15" i="17" s="1"/>
  <c r="D14" i="17"/>
  <c r="G14" i="17" s="1"/>
  <c r="D10" i="17"/>
  <c r="G10" i="17" s="1"/>
  <c r="D9" i="17"/>
  <c r="G9" i="17" s="1"/>
  <c r="D5" i="17"/>
  <c r="G5" i="17" s="1"/>
  <c r="D4" i="17"/>
  <c r="G4" i="17" s="1"/>
  <c r="D75" i="18"/>
  <c r="G75" i="18" s="1"/>
  <c r="D74" i="18"/>
  <c r="G74" i="18" s="1"/>
  <c r="D70" i="18"/>
  <c r="G70" i="18" s="1"/>
  <c r="D69" i="18"/>
  <c r="D71" i="18" s="1"/>
  <c r="D65" i="18"/>
  <c r="G65" i="18" s="1"/>
  <c r="D64" i="18"/>
  <c r="G64" i="18" s="1"/>
  <c r="D60" i="18"/>
  <c r="G60" i="18" s="1"/>
  <c r="D59" i="18"/>
  <c r="D61" i="18" s="1"/>
  <c r="D55" i="18"/>
  <c r="G55" i="18" s="1"/>
  <c r="D54" i="18"/>
  <c r="G54" i="18" s="1"/>
  <c r="D50" i="18"/>
  <c r="G50" i="18" s="1"/>
  <c r="D49" i="18"/>
  <c r="D51" i="18" s="1"/>
  <c r="D45" i="18"/>
  <c r="G45" i="18" s="1"/>
  <c r="D44" i="18"/>
  <c r="G44" i="18" s="1"/>
  <c r="D40" i="18"/>
  <c r="G40" i="18" s="1"/>
  <c r="D39" i="18"/>
  <c r="D41" i="18" s="1"/>
  <c r="D35" i="18"/>
  <c r="G35" i="18" s="1"/>
  <c r="D34" i="18"/>
  <c r="G34" i="18" s="1"/>
  <c r="D30" i="18"/>
  <c r="G30" i="18" s="1"/>
  <c r="D29" i="18"/>
  <c r="D31" i="18" s="1"/>
  <c r="D25" i="18"/>
  <c r="G25" i="18" s="1"/>
  <c r="D24" i="18"/>
  <c r="G24" i="18" s="1"/>
  <c r="D20" i="18"/>
  <c r="G20" i="18" s="1"/>
  <c r="D19" i="18"/>
  <c r="D21" i="18" s="1"/>
  <c r="D15" i="18"/>
  <c r="G15" i="18" s="1"/>
  <c r="D14" i="18"/>
  <c r="G14" i="18" s="1"/>
  <c r="D10" i="18"/>
  <c r="G10" i="18" s="1"/>
  <c r="D9" i="18"/>
  <c r="D11" i="18" s="1"/>
  <c r="D5" i="18"/>
  <c r="G5" i="18" s="1"/>
  <c r="D4" i="18"/>
  <c r="G4" i="18" s="1"/>
  <c r="D75" i="19"/>
  <c r="G75" i="19" s="1"/>
  <c r="D74" i="19"/>
  <c r="G74" i="19" s="1"/>
  <c r="D70" i="19"/>
  <c r="G70" i="19" s="1"/>
  <c r="D69" i="19"/>
  <c r="G69" i="19" s="1"/>
  <c r="G71" i="19" s="1"/>
  <c r="D65" i="19"/>
  <c r="G65" i="19" s="1"/>
  <c r="D64" i="19"/>
  <c r="G64" i="19" s="1"/>
  <c r="D60" i="19"/>
  <c r="G60" i="19" s="1"/>
  <c r="D59" i="19"/>
  <c r="G59" i="19" s="1"/>
  <c r="D55" i="19"/>
  <c r="G55" i="19" s="1"/>
  <c r="D54" i="19"/>
  <c r="G54" i="19" s="1"/>
  <c r="D50" i="19"/>
  <c r="G50" i="19" s="1"/>
  <c r="D49" i="19"/>
  <c r="G49" i="19" s="1"/>
  <c r="G51" i="19" s="1"/>
  <c r="D45" i="19"/>
  <c r="G45" i="19" s="1"/>
  <c r="D44" i="19"/>
  <c r="G44" i="19" s="1"/>
  <c r="D40" i="19"/>
  <c r="G40" i="19" s="1"/>
  <c r="D39" i="19"/>
  <c r="G39" i="19" s="1"/>
  <c r="D35" i="19"/>
  <c r="G35" i="19" s="1"/>
  <c r="D34" i="19"/>
  <c r="G34" i="19" s="1"/>
  <c r="D30" i="19"/>
  <c r="G30" i="19" s="1"/>
  <c r="D29" i="19"/>
  <c r="G29" i="19" s="1"/>
  <c r="G31" i="19" s="1"/>
  <c r="D25" i="19"/>
  <c r="G25" i="19" s="1"/>
  <c r="D24" i="19"/>
  <c r="G24" i="19" s="1"/>
  <c r="D20" i="19"/>
  <c r="G20" i="19" s="1"/>
  <c r="D19" i="19"/>
  <c r="G19" i="19" s="1"/>
  <c r="D15" i="19"/>
  <c r="G15" i="19" s="1"/>
  <c r="D14" i="19"/>
  <c r="G14" i="19" s="1"/>
  <c r="D10" i="19"/>
  <c r="G10" i="19" s="1"/>
  <c r="D9" i="19"/>
  <c r="G9" i="19" s="1"/>
  <c r="G11" i="19" s="1"/>
  <c r="D5" i="19"/>
  <c r="G5" i="19" s="1"/>
  <c r="D4" i="19"/>
  <c r="G4" i="19" s="1"/>
  <c r="G75" i="20"/>
  <c r="G65" i="20"/>
  <c r="G64" i="20"/>
  <c r="G59" i="20"/>
  <c r="G55" i="20"/>
  <c r="G45" i="20"/>
  <c r="G44" i="20"/>
  <c r="G39" i="20"/>
  <c r="G35" i="20"/>
  <c r="G25" i="20"/>
  <c r="G24" i="20"/>
  <c r="G19" i="20"/>
  <c r="G15" i="20"/>
  <c r="G5" i="20"/>
  <c r="G4" i="20"/>
  <c r="D75" i="20"/>
  <c r="D74" i="20"/>
  <c r="D70" i="20"/>
  <c r="G70" i="20" s="1"/>
  <c r="D69" i="20"/>
  <c r="G69" i="20" s="1"/>
  <c r="D65" i="20"/>
  <c r="D64" i="20"/>
  <c r="D60" i="20"/>
  <c r="G60" i="20" s="1"/>
  <c r="D59" i="20"/>
  <c r="D55" i="20"/>
  <c r="D54" i="20"/>
  <c r="D50" i="20"/>
  <c r="G50" i="20" s="1"/>
  <c r="D49" i="20"/>
  <c r="G49" i="20" s="1"/>
  <c r="D45" i="20"/>
  <c r="D44" i="20"/>
  <c r="D40" i="20"/>
  <c r="G40" i="20" s="1"/>
  <c r="D39" i="20"/>
  <c r="D35" i="20"/>
  <c r="D34" i="20"/>
  <c r="D30" i="20"/>
  <c r="G30" i="20" s="1"/>
  <c r="D29" i="20"/>
  <c r="G29" i="20" s="1"/>
  <c r="D25" i="20"/>
  <c r="D24" i="20"/>
  <c r="D20" i="20"/>
  <c r="G20" i="20" s="1"/>
  <c r="D19" i="20"/>
  <c r="D15" i="20"/>
  <c r="D14" i="20"/>
  <c r="G14" i="20" s="1"/>
  <c r="D10" i="20"/>
  <c r="G10" i="20" s="1"/>
  <c r="D9" i="20"/>
  <c r="G9" i="20" s="1"/>
  <c r="D5" i="20"/>
  <c r="D4" i="20"/>
  <c r="D75" i="21"/>
  <c r="G75" i="21" s="1"/>
  <c r="D74" i="21"/>
  <c r="G74" i="21" s="1"/>
  <c r="D70" i="21"/>
  <c r="G70" i="21" s="1"/>
  <c r="D69" i="21"/>
  <c r="D71" i="21" s="1"/>
  <c r="D65" i="21"/>
  <c r="G65" i="21" s="1"/>
  <c r="D64" i="21"/>
  <c r="G64" i="21" s="1"/>
  <c r="D60" i="21"/>
  <c r="G60" i="21" s="1"/>
  <c r="D59" i="21"/>
  <c r="D61" i="21" s="1"/>
  <c r="D55" i="21"/>
  <c r="G55" i="21" s="1"/>
  <c r="D54" i="21"/>
  <c r="G54" i="21" s="1"/>
  <c r="D50" i="21"/>
  <c r="G50" i="21" s="1"/>
  <c r="D49" i="21"/>
  <c r="G49" i="21" s="1"/>
  <c r="G51" i="21" s="1"/>
  <c r="D45" i="21"/>
  <c r="G45" i="21" s="1"/>
  <c r="D44" i="21"/>
  <c r="G44" i="21" s="1"/>
  <c r="D40" i="21"/>
  <c r="G40" i="21" s="1"/>
  <c r="D39" i="21"/>
  <c r="D41" i="21" s="1"/>
  <c r="D35" i="21"/>
  <c r="G35" i="21" s="1"/>
  <c r="D34" i="21"/>
  <c r="G34" i="21" s="1"/>
  <c r="D30" i="21"/>
  <c r="G30" i="21" s="1"/>
  <c r="D29" i="21"/>
  <c r="D31" i="21" s="1"/>
  <c r="D25" i="21"/>
  <c r="G25" i="21" s="1"/>
  <c r="D24" i="21"/>
  <c r="G24" i="21" s="1"/>
  <c r="D20" i="21"/>
  <c r="G20" i="21" s="1"/>
  <c r="D19" i="21"/>
  <c r="G19" i="21" s="1"/>
  <c r="D15" i="21"/>
  <c r="G15" i="21" s="1"/>
  <c r="D14" i="21"/>
  <c r="G14" i="21" s="1"/>
  <c r="D10" i="21"/>
  <c r="G10" i="21" s="1"/>
  <c r="D9" i="21"/>
  <c r="G9" i="21" s="1"/>
  <c r="D5" i="21"/>
  <c r="G5" i="21" s="1"/>
  <c r="D4" i="21"/>
  <c r="G4" i="21" s="1"/>
  <c r="D75" i="22"/>
  <c r="G75" i="22" s="1"/>
  <c r="D74" i="22"/>
  <c r="G74" i="22" s="1"/>
  <c r="D70" i="22"/>
  <c r="G70" i="22" s="1"/>
  <c r="D69" i="22"/>
  <c r="G69" i="22" s="1"/>
  <c r="D65" i="22"/>
  <c r="G65" i="22" s="1"/>
  <c r="D64" i="22"/>
  <c r="G64" i="22" s="1"/>
  <c r="D60" i="22"/>
  <c r="G60" i="22" s="1"/>
  <c r="D59" i="22"/>
  <c r="G59" i="22" s="1"/>
  <c r="D55" i="22"/>
  <c r="G55" i="22" s="1"/>
  <c r="D54" i="22"/>
  <c r="G54" i="22" s="1"/>
  <c r="D50" i="22"/>
  <c r="G50" i="22" s="1"/>
  <c r="D49" i="22"/>
  <c r="G49" i="22" s="1"/>
  <c r="D45" i="22"/>
  <c r="G45" i="22" s="1"/>
  <c r="D44" i="22"/>
  <c r="G44" i="22" s="1"/>
  <c r="D40" i="22"/>
  <c r="G40" i="22" s="1"/>
  <c r="D39" i="22"/>
  <c r="G39" i="22" s="1"/>
  <c r="D35" i="22"/>
  <c r="G35" i="22" s="1"/>
  <c r="D34" i="22"/>
  <c r="G34" i="22" s="1"/>
  <c r="D30" i="22"/>
  <c r="G30" i="22" s="1"/>
  <c r="D29" i="22"/>
  <c r="G29" i="22" s="1"/>
  <c r="D25" i="22"/>
  <c r="G25" i="22" s="1"/>
  <c r="D24" i="22"/>
  <c r="G24" i="22" s="1"/>
  <c r="D20" i="22"/>
  <c r="G20" i="22" s="1"/>
  <c r="D19" i="22"/>
  <c r="G19" i="22" s="1"/>
  <c r="D15" i="22"/>
  <c r="G15" i="22" s="1"/>
  <c r="D14" i="22"/>
  <c r="G14" i="22" s="1"/>
  <c r="G16" i="22" s="1"/>
  <c r="D10" i="22"/>
  <c r="G10" i="22" s="1"/>
  <c r="D9" i="22"/>
  <c r="G9" i="22" s="1"/>
  <c r="D5" i="22"/>
  <c r="G5" i="22" s="1"/>
  <c r="D4" i="22"/>
  <c r="G4" i="22" s="1"/>
  <c r="G65" i="24"/>
  <c r="G60" i="24"/>
  <c r="G59" i="24"/>
  <c r="G45" i="24"/>
  <c r="G40" i="24"/>
  <c r="G39" i="24"/>
  <c r="G25" i="24"/>
  <c r="G20" i="24"/>
  <c r="G19" i="24"/>
  <c r="G5" i="24"/>
  <c r="D75" i="23"/>
  <c r="G75" i="23" s="1"/>
  <c r="D74" i="23"/>
  <c r="G74" i="23" s="1"/>
  <c r="D70" i="23"/>
  <c r="G70" i="23" s="1"/>
  <c r="D69" i="23"/>
  <c r="D65" i="23"/>
  <c r="G65" i="23" s="1"/>
  <c r="D64" i="23"/>
  <c r="G64" i="23" s="1"/>
  <c r="G66" i="23" s="1"/>
  <c r="D60" i="23"/>
  <c r="G60" i="23" s="1"/>
  <c r="D59" i="23"/>
  <c r="D55" i="23"/>
  <c r="G55" i="23" s="1"/>
  <c r="D54" i="23"/>
  <c r="G54" i="23" s="1"/>
  <c r="D50" i="23"/>
  <c r="G50" i="23" s="1"/>
  <c r="D49" i="23"/>
  <c r="D45" i="23"/>
  <c r="G45" i="23" s="1"/>
  <c r="D44" i="23"/>
  <c r="G44" i="23" s="1"/>
  <c r="D40" i="23"/>
  <c r="G40" i="23" s="1"/>
  <c r="D39" i="23"/>
  <c r="D35" i="23"/>
  <c r="G35" i="23" s="1"/>
  <c r="D34" i="23"/>
  <c r="G34" i="23" s="1"/>
  <c r="D30" i="23"/>
  <c r="G30" i="23" s="1"/>
  <c r="D29" i="23"/>
  <c r="G29" i="23" s="1"/>
  <c r="D25" i="23"/>
  <c r="G25" i="23" s="1"/>
  <c r="D24" i="23"/>
  <c r="G24" i="23" s="1"/>
  <c r="D20" i="23"/>
  <c r="G20" i="23" s="1"/>
  <c r="D19" i="23"/>
  <c r="D15" i="23"/>
  <c r="G15" i="23" s="1"/>
  <c r="D14" i="23"/>
  <c r="G14" i="23" s="1"/>
  <c r="D10" i="23"/>
  <c r="G10" i="23" s="1"/>
  <c r="D9" i="23"/>
  <c r="D5" i="23"/>
  <c r="G5" i="23" s="1"/>
  <c r="D4" i="23"/>
  <c r="G4" i="23" s="1"/>
  <c r="D75" i="24"/>
  <c r="G75" i="24" s="1"/>
  <c r="D74" i="24"/>
  <c r="G74" i="24" s="1"/>
  <c r="D70" i="24"/>
  <c r="G70" i="24" s="1"/>
  <c r="D69" i="24"/>
  <c r="G69" i="24" s="1"/>
  <c r="D65" i="24"/>
  <c r="D64" i="24"/>
  <c r="G64" i="24" s="1"/>
  <c r="D60" i="24"/>
  <c r="D59" i="24"/>
  <c r="D61" i="24" s="1"/>
  <c r="D55" i="24"/>
  <c r="G55" i="24" s="1"/>
  <c r="D54" i="24"/>
  <c r="G54" i="24" s="1"/>
  <c r="D50" i="24"/>
  <c r="G50" i="24" s="1"/>
  <c r="D49" i="24"/>
  <c r="G49" i="24" s="1"/>
  <c r="D45" i="24"/>
  <c r="D44" i="24"/>
  <c r="G44" i="24" s="1"/>
  <c r="D40" i="24"/>
  <c r="D39" i="24"/>
  <c r="D35" i="24"/>
  <c r="G35" i="24" s="1"/>
  <c r="D34" i="24"/>
  <c r="G34" i="24" s="1"/>
  <c r="D30" i="24"/>
  <c r="G30" i="24" s="1"/>
  <c r="D29" i="24"/>
  <c r="G29" i="24" s="1"/>
  <c r="D25" i="24"/>
  <c r="D24" i="24"/>
  <c r="G24" i="24" s="1"/>
  <c r="D20" i="24"/>
  <c r="D19" i="24"/>
  <c r="D15" i="24"/>
  <c r="G15" i="24" s="1"/>
  <c r="D14" i="24"/>
  <c r="G14" i="24" s="1"/>
  <c r="D10" i="24"/>
  <c r="G10" i="24" s="1"/>
  <c r="D9" i="24"/>
  <c r="G9" i="24" s="1"/>
  <c r="D5" i="24"/>
  <c r="D4" i="24"/>
  <c r="G4" i="24" s="1"/>
  <c r="G74" i="25"/>
  <c r="G70" i="25"/>
  <c r="G65" i="25"/>
  <c r="G64" i="25"/>
  <c r="G54" i="25"/>
  <c r="G50" i="25"/>
  <c r="G45" i="25"/>
  <c r="G44" i="25"/>
  <c r="D75" i="25"/>
  <c r="G75" i="25" s="1"/>
  <c r="D74" i="25"/>
  <c r="D70" i="25"/>
  <c r="D69" i="25"/>
  <c r="G69" i="25" s="1"/>
  <c r="D65" i="25"/>
  <c r="D64" i="25"/>
  <c r="D60" i="25"/>
  <c r="G60" i="25" s="1"/>
  <c r="D59" i="25"/>
  <c r="G59" i="25" s="1"/>
  <c r="D55" i="25"/>
  <c r="G55" i="25" s="1"/>
  <c r="D54" i="25"/>
  <c r="D50" i="25"/>
  <c r="D49" i="25"/>
  <c r="G49" i="25" s="1"/>
  <c r="D45" i="25"/>
  <c r="D44" i="25"/>
  <c r="G46" i="25" l="1"/>
  <c r="G66" i="25"/>
  <c r="D21" i="23"/>
  <c r="D41" i="23"/>
  <c r="D61" i="23"/>
  <c r="G11" i="22"/>
  <c r="G31" i="22"/>
  <c r="G51" i="22"/>
  <c r="G71" i="22"/>
  <c r="D11" i="21"/>
  <c r="D56" i="29"/>
  <c r="G71" i="27"/>
  <c r="G35" i="29"/>
  <c r="G24" i="35"/>
  <c r="G44" i="35"/>
  <c r="G46" i="35" s="1"/>
  <c r="G39" i="29"/>
  <c r="G51" i="25"/>
  <c r="G21" i="24"/>
  <c r="G26" i="20"/>
  <c r="G46" i="20"/>
  <c r="G66" i="20"/>
  <c r="D41" i="13"/>
  <c r="G25" i="29"/>
  <c r="G66" i="16"/>
  <c r="G71" i="25"/>
  <c r="G41" i="24"/>
  <c r="G56" i="25"/>
  <c r="G76" i="25"/>
  <c r="D11" i="23"/>
  <c r="D51" i="23"/>
  <c r="D71" i="23"/>
  <c r="G21" i="22"/>
  <c r="G41" i="22"/>
  <c r="D36" i="14"/>
  <c r="G66" i="13"/>
  <c r="G6" i="31"/>
  <c r="D31" i="29"/>
  <c r="D46" i="29"/>
  <c r="G61" i="27"/>
  <c r="G81" i="27"/>
  <c r="G26" i="21"/>
  <c r="G34" i="20"/>
  <c r="G36" i="20" s="1"/>
  <c r="G54" i="20"/>
  <c r="G56" i="20" s="1"/>
  <c r="G74" i="20"/>
  <c r="G76" i="20" s="1"/>
  <c r="G21" i="19"/>
  <c r="G41" i="19"/>
  <c r="G61" i="19"/>
  <c r="G31" i="17"/>
  <c r="G51" i="17"/>
  <c r="G71" i="17"/>
  <c r="G16" i="16"/>
  <c r="G36" i="16"/>
  <c r="D11" i="13"/>
  <c r="D16" i="29"/>
  <c r="G45" i="29"/>
  <c r="G61" i="25"/>
  <c r="D31" i="24"/>
  <c r="G51" i="24"/>
  <c r="G71" i="24"/>
  <c r="G16" i="23"/>
  <c r="G56" i="23"/>
  <c r="D41" i="14"/>
  <c r="D71" i="14"/>
  <c r="D16" i="35"/>
  <c r="G36" i="35"/>
  <c r="G14" i="35"/>
  <c r="G16" i="35" s="1"/>
  <c r="G34" i="35"/>
  <c r="G11" i="31"/>
  <c r="D51" i="29"/>
  <c r="G61" i="32"/>
  <c r="G31" i="32"/>
  <c r="G44" i="34"/>
  <c r="G46" i="34" s="1"/>
  <c r="G54" i="34"/>
  <c r="G56" i="34" s="1"/>
  <c r="G31" i="33"/>
  <c r="D41" i="33"/>
  <c r="D51" i="33"/>
  <c r="D61" i="33"/>
  <c r="D21" i="33"/>
  <c r="D56" i="33"/>
  <c r="G49" i="33"/>
  <c r="G51" i="33" s="1"/>
  <c r="D46" i="33"/>
  <c r="G36" i="28"/>
  <c r="G37" i="28" s="1"/>
  <c r="D47" i="28"/>
  <c r="D57" i="28"/>
  <c r="G47" i="28"/>
  <c r="D67" i="28"/>
  <c r="G77" i="28"/>
  <c r="D87" i="28"/>
  <c r="G52" i="28"/>
  <c r="G56" i="28"/>
  <c r="G57" i="28" s="1"/>
  <c r="D22" i="28"/>
  <c r="D32" i="28"/>
  <c r="G42" i="28"/>
  <c r="G62" i="28"/>
  <c r="D62" i="28"/>
  <c r="D52" i="28"/>
  <c r="D42" i="28"/>
  <c r="G30" i="28"/>
  <c r="G32" i="28" s="1"/>
  <c r="D12" i="28"/>
  <c r="G7" i="28"/>
  <c r="G12" i="28"/>
  <c r="G86" i="27"/>
  <c r="G66" i="27"/>
  <c r="D86" i="27"/>
  <c r="D81" i="27"/>
  <c r="G76" i="27"/>
  <c r="D76" i="27"/>
  <c r="D71" i="27"/>
  <c r="D66" i="27"/>
  <c r="D61" i="27"/>
  <c r="G19" i="27"/>
  <c r="G21" i="27" s="1"/>
  <c r="G49" i="27"/>
  <c r="G51" i="27" s="1"/>
  <c r="G56" i="26"/>
  <c r="G61" i="26"/>
  <c r="D51" i="26"/>
  <c r="G16" i="26"/>
  <c r="G26" i="26"/>
  <c r="G36" i="26"/>
  <c r="G51" i="26"/>
  <c r="G11" i="26"/>
  <c r="G21" i="26"/>
  <c r="G31" i="26"/>
  <c r="G41" i="26"/>
  <c r="G46" i="26"/>
  <c r="D11" i="26"/>
  <c r="D21" i="26"/>
  <c r="D31" i="26"/>
  <c r="D41" i="26"/>
  <c r="D46" i="26"/>
  <c r="D56" i="26"/>
  <c r="D16" i="26"/>
  <c r="D26" i="26"/>
  <c r="D36" i="26"/>
  <c r="D61" i="26"/>
  <c r="D41" i="27"/>
  <c r="D31" i="27"/>
  <c r="D11" i="27"/>
  <c r="G16" i="27"/>
  <c r="G26" i="27"/>
  <c r="G36" i="27"/>
  <c r="G46" i="27"/>
  <c r="G56" i="27"/>
  <c r="G11" i="27"/>
  <c r="D21" i="27"/>
  <c r="G31" i="27"/>
  <c r="G41" i="27"/>
  <c r="D16" i="27"/>
  <c r="D26" i="27"/>
  <c r="D36" i="27"/>
  <c r="D46" i="27"/>
  <c r="D56" i="27"/>
  <c r="G85" i="28"/>
  <c r="G87" i="28" s="1"/>
  <c r="G82" i="28"/>
  <c r="D77" i="28"/>
  <c r="G72" i="28"/>
  <c r="G65" i="28"/>
  <c r="G67" i="28" s="1"/>
  <c r="G27" i="28"/>
  <c r="G20" i="28"/>
  <c r="G22" i="28" s="1"/>
  <c r="G17" i="28"/>
  <c r="D7" i="28"/>
  <c r="D17" i="28"/>
  <c r="D27" i="28"/>
  <c r="D72" i="28"/>
  <c r="D82" i="28"/>
  <c r="G59" i="29"/>
  <c r="G61" i="29" s="1"/>
  <c r="G54" i="29"/>
  <c r="G56" i="29" s="1"/>
  <c r="G49" i="29"/>
  <c r="G44" i="29"/>
  <c r="G46" i="29" s="1"/>
  <c r="G41" i="29"/>
  <c r="G34" i="29"/>
  <c r="G36" i="29" s="1"/>
  <c r="G29" i="29"/>
  <c r="G31" i="29" s="1"/>
  <c r="G24" i="29"/>
  <c r="G26" i="29" s="1"/>
  <c r="G19" i="29"/>
  <c r="G21" i="29" s="1"/>
  <c r="G14" i="29"/>
  <c r="G16" i="29" s="1"/>
  <c r="G9" i="29"/>
  <c r="G11" i="29" s="1"/>
  <c r="D6" i="29"/>
  <c r="G4" i="29"/>
  <c r="G6" i="29" s="1"/>
  <c r="G51" i="29"/>
  <c r="G47" i="30"/>
  <c r="G7" i="30"/>
  <c r="G57" i="30"/>
  <c r="G27" i="30"/>
  <c r="G17" i="30"/>
  <c r="G37" i="30"/>
  <c r="D7" i="30"/>
  <c r="G12" i="30"/>
  <c r="G22" i="30"/>
  <c r="G32" i="30"/>
  <c r="G42" i="30"/>
  <c r="G52" i="30"/>
  <c r="G62" i="30"/>
  <c r="D17" i="30"/>
  <c r="D27" i="30"/>
  <c r="D37" i="30"/>
  <c r="D47" i="30"/>
  <c r="D57" i="30"/>
  <c r="D12" i="30"/>
  <c r="D22" i="30"/>
  <c r="D32" i="30"/>
  <c r="D42" i="30"/>
  <c r="D52" i="30"/>
  <c r="D62" i="30"/>
  <c r="D11" i="31"/>
  <c r="D6" i="31"/>
  <c r="G19" i="31"/>
  <c r="G21" i="31" s="1"/>
  <c r="G29" i="31"/>
  <c r="G31" i="31" s="1"/>
  <c r="G49" i="31"/>
  <c r="G51" i="31" s="1"/>
  <c r="G59" i="31"/>
  <c r="G61" i="31" s="1"/>
  <c r="G44" i="31"/>
  <c r="G46" i="31" s="1"/>
  <c r="G56" i="31"/>
  <c r="G41" i="31"/>
  <c r="G36" i="31"/>
  <c r="G26" i="31"/>
  <c r="G16" i="31"/>
  <c r="D16" i="31"/>
  <c r="D26" i="31"/>
  <c r="D36" i="31"/>
  <c r="D46" i="31"/>
  <c r="D56" i="31"/>
  <c r="D21" i="31"/>
  <c r="D31" i="31"/>
  <c r="D41" i="31"/>
  <c r="D51" i="31"/>
  <c r="D61" i="31"/>
  <c r="G41" i="32"/>
  <c r="G51" i="32"/>
  <c r="G21" i="32"/>
  <c r="G16" i="32"/>
  <c r="G26" i="32"/>
  <c r="G36" i="32"/>
  <c r="G46" i="32"/>
  <c r="G56" i="32"/>
  <c r="D16" i="32"/>
  <c r="D26" i="32"/>
  <c r="D36" i="32"/>
  <c r="D46" i="32"/>
  <c r="D56" i="32"/>
  <c r="D21" i="32"/>
  <c r="D31" i="32"/>
  <c r="D41" i="32"/>
  <c r="D51" i="32"/>
  <c r="D61" i="32"/>
  <c r="G59" i="33"/>
  <c r="G61" i="33" s="1"/>
  <c r="G39" i="33"/>
  <c r="G41" i="33" s="1"/>
  <c r="G36" i="33"/>
  <c r="D31" i="33"/>
  <c r="G26" i="33"/>
  <c r="G19" i="33"/>
  <c r="G21" i="33" s="1"/>
  <c r="G16" i="33"/>
  <c r="D16" i="33"/>
  <c r="D26" i="33"/>
  <c r="D36" i="33"/>
  <c r="G44" i="33"/>
  <c r="G46" i="33" s="1"/>
  <c r="G54" i="33"/>
  <c r="G56" i="33" s="1"/>
  <c r="G36" i="34"/>
  <c r="G16" i="34"/>
  <c r="G21" i="34"/>
  <c r="G31" i="34"/>
  <c r="G41" i="34"/>
  <c r="G51" i="34"/>
  <c r="D26" i="34"/>
  <c r="G61" i="34"/>
  <c r="D46" i="34"/>
  <c r="G26" i="34"/>
  <c r="D21" i="34"/>
  <c r="D31" i="34"/>
  <c r="D41" i="34"/>
  <c r="D51" i="34"/>
  <c r="D61" i="34"/>
  <c r="D16" i="34"/>
  <c r="D36" i="34"/>
  <c r="D56" i="34"/>
  <c r="G6" i="35"/>
  <c r="G11" i="35"/>
  <c r="G21" i="35"/>
  <c r="G31" i="35"/>
  <c r="G41" i="35"/>
  <c r="G51" i="35"/>
  <c r="G56" i="35"/>
  <c r="G61" i="35"/>
  <c r="D6" i="35"/>
  <c r="D36" i="35"/>
  <c r="D46" i="35"/>
  <c r="G26" i="35"/>
  <c r="D11" i="35"/>
  <c r="D21" i="35"/>
  <c r="D31" i="35"/>
  <c r="D41" i="35"/>
  <c r="D51" i="35"/>
  <c r="D56" i="35"/>
  <c r="D61" i="35"/>
  <c r="G36" i="13"/>
  <c r="G6" i="13"/>
  <c r="G76" i="13"/>
  <c r="G56" i="13"/>
  <c r="G46" i="13"/>
  <c r="G41" i="13"/>
  <c r="G31" i="13"/>
  <c r="G26" i="13"/>
  <c r="G21" i="13"/>
  <c r="G16" i="13"/>
  <c r="D71" i="13"/>
  <c r="G51" i="13"/>
  <c r="G61" i="13"/>
  <c r="G71" i="13"/>
  <c r="G9" i="13"/>
  <c r="G11" i="13" s="1"/>
  <c r="D21" i="13"/>
  <c r="D31" i="13"/>
  <c r="D51" i="13"/>
  <c r="D61" i="13"/>
  <c r="D6" i="13"/>
  <c r="D16" i="13"/>
  <c r="D26" i="13"/>
  <c r="D36" i="13"/>
  <c r="D46" i="13"/>
  <c r="D56" i="13"/>
  <c r="D66" i="13"/>
  <c r="D76" i="13"/>
  <c r="G66" i="14"/>
  <c r="G46" i="14"/>
  <c r="G74" i="14"/>
  <c r="G76" i="14" s="1"/>
  <c r="D66" i="14"/>
  <c r="G51" i="14"/>
  <c r="D46" i="14"/>
  <c r="G34" i="14"/>
  <c r="G36" i="14" s="1"/>
  <c r="D26" i="14"/>
  <c r="D21" i="14"/>
  <c r="G21" i="14"/>
  <c r="G14" i="14"/>
  <c r="G16" i="14" s="1"/>
  <c r="G11" i="14"/>
  <c r="D6" i="14"/>
  <c r="G4" i="14"/>
  <c r="G6" i="14" s="1"/>
  <c r="D11" i="14"/>
  <c r="D51" i="14"/>
  <c r="G29" i="14"/>
  <c r="G31" i="14" s="1"/>
  <c r="G39" i="14"/>
  <c r="G41" i="14" s="1"/>
  <c r="G59" i="14"/>
  <c r="G61" i="14" s="1"/>
  <c r="G69" i="14"/>
  <c r="G71" i="14" s="1"/>
  <c r="G69" i="15"/>
  <c r="G64" i="15"/>
  <c r="G66" i="15" s="1"/>
  <c r="G54" i="15"/>
  <c r="G56" i="15" s="1"/>
  <c r="G46" i="15"/>
  <c r="G34" i="15"/>
  <c r="G36" i="15" s="1"/>
  <c r="G24" i="15"/>
  <c r="G26" i="15" s="1"/>
  <c r="G16" i="15"/>
  <c r="G76" i="15"/>
  <c r="G6" i="15"/>
  <c r="G11" i="15"/>
  <c r="G21" i="15"/>
  <c r="G31" i="15"/>
  <c r="G41" i="15"/>
  <c r="G51" i="15"/>
  <c r="G61" i="15"/>
  <c r="G71" i="15"/>
  <c r="D21" i="15"/>
  <c r="D41" i="15"/>
  <c r="D51" i="15"/>
  <c r="D6" i="15"/>
  <c r="D16" i="15"/>
  <c r="D26" i="15"/>
  <c r="D36" i="15"/>
  <c r="D46" i="15"/>
  <c r="D56" i="15"/>
  <c r="D66" i="15"/>
  <c r="D76" i="15"/>
  <c r="D11" i="15"/>
  <c r="D31" i="15"/>
  <c r="D61" i="15"/>
  <c r="G56" i="16"/>
  <c r="G41" i="16"/>
  <c r="G31" i="16"/>
  <c r="G26" i="16"/>
  <c r="G11" i="16"/>
  <c r="G76" i="16"/>
  <c r="G71" i="16"/>
  <c r="G61" i="16"/>
  <c r="G46" i="16"/>
  <c r="G21" i="16"/>
  <c r="G51" i="16"/>
  <c r="G6" i="16"/>
  <c r="D11" i="16"/>
  <c r="D21" i="16"/>
  <c r="D31" i="16"/>
  <c r="D41" i="16"/>
  <c r="D51" i="16"/>
  <c r="D61" i="16"/>
  <c r="D71" i="16"/>
  <c r="D6" i="16"/>
  <c r="D16" i="16"/>
  <c r="D26" i="16"/>
  <c r="D36" i="16"/>
  <c r="D46" i="16"/>
  <c r="D56" i="16"/>
  <c r="D66" i="16"/>
  <c r="D76" i="16"/>
  <c r="G56" i="17"/>
  <c r="G36" i="17"/>
  <c r="G26" i="17"/>
  <c r="G76" i="17"/>
  <c r="G66" i="17"/>
  <c r="G46" i="17"/>
  <c r="G21" i="17"/>
  <c r="G16" i="17"/>
  <c r="G11" i="17"/>
  <c r="G6" i="17"/>
  <c r="D11" i="17"/>
  <c r="D21" i="17"/>
  <c r="D31" i="17"/>
  <c r="D41" i="17"/>
  <c r="D51" i="17"/>
  <c r="D61" i="17"/>
  <c r="D71" i="17"/>
  <c r="D6" i="17"/>
  <c r="D16" i="17"/>
  <c r="D26" i="17"/>
  <c r="D36" i="17"/>
  <c r="D46" i="17"/>
  <c r="D56" i="17"/>
  <c r="D66" i="17"/>
  <c r="D76" i="17"/>
  <c r="G6" i="18"/>
  <c r="G16" i="18"/>
  <c r="G26" i="18"/>
  <c r="G36" i="18"/>
  <c r="G46" i="18"/>
  <c r="G56" i="18"/>
  <c r="G66" i="18"/>
  <c r="G76" i="18"/>
  <c r="G9" i="18"/>
  <c r="G11" i="18" s="1"/>
  <c r="G19" i="18"/>
  <c r="G21" i="18" s="1"/>
  <c r="G29" i="18"/>
  <c r="G31" i="18" s="1"/>
  <c r="G39" i="18"/>
  <c r="G41" i="18" s="1"/>
  <c r="G49" i="18"/>
  <c r="G51" i="18" s="1"/>
  <c r="G59" i="18"/>
  <c r="G61" i="18" s="1"/>
  <c r="G69" i="18"/>
  <c r="G71" i="18" s="1"/>
  <c r="D6" i="18"/>
  <c r="D16" i="18"/>
  <c r="D26" i="18"/>
  <c r="D36" i="18"/>
  <c r="D46" i="18"/>
  <c r="D56" i="18"/>
  <c r="D66" i="18"/>
  <c r="D76" i="18"/>
  <c r="G76" i="19"/>
  <c r="G16" i="19"/>
  <c r="G66" i="19"/>
  <c r="G56" i="19"/>
  <c r="G36" i="19"/>
  <c r="G26" i="19"/>
  <c r="G6" i="19"/>
  <c r="G46" i="19"/>
  <c r="D11" i="19"/>
  <c r="D21" i="19"/>
  <c r="D31" i="19"/>
  <c r="D41" i="19"/>
  <c r="D61" i="19"/>
  <c r="D71" i="19"/>
  <c r="D6" i="19"/>
  <c r="D16" i="19"/>
  <c r="D26" i="19"/>
  <c r="D36" i="19"/>
  <c r="D46" i="19"/>
  <c r="D56" i="19"/>
  <c r="D66" i="19"/>
  <c r="D76" i="19"/>
  <c r="D51" i="19"/>
  <c r="G16" i="20"/>
  <c r="G71" i="20"/>
  <c r="G61" i="20"/>
  <c r="G51" i="20"/>
  <c r="G41" i="20"/>
  <c r="G31" i="20"/>
  <c r="G21" i="20"/>
  <c r="G11" i="20"/>
  <c r="G6" i="20"/>
  <c r="D11" i="20"/>
  <c r="D21" i="20"/>
  <c r="D31" i="20"/>
  <c r="D41" i="20"/>
  <c r="D51" i="20"/>
  <c r="D61" i="20"/>
  <c r="D71" i="20"/>
  <c r="D6" i="20"/>
  <c r="D16" i="20"/>
  <c r="D26" i="20"/>
  <c r="D36" i="20"/>
  <c r="D46" i="20"/>
  <c r="D56" i="20"/>
  <c r="D66" i="20"/>
  <c r="D76" i="20"/>
  <c r="G76" i="21"/>
  <c r="G56" i="21"/>
  <c r="G6" i="21"/>
  <c r="G66" i="21"/>
  <c r="G46" i="21"/>
  <c r="G36" i="21"/>
  <c r="G16" i="21"/>
  <c r="G11" i="21"/>
  <c r="D21" i="21"/>
  <c r="G21" i="21"/>
  <c r="D51" i="21"/>
  <c r="G29" i="21"/>
  <c r="G31" i="21" s="1"/>
  <c r="G39" i="21"/>
  <c r="G41" i="21" s="1"/>
  <c r="G59" i="21"/>
  <c r="G61" i="21" s="1"/>
  <c r="G69" i="21"/>
  <c r="G71" i="21" s="1"/>
  <c r="D6" i="21"/>
  <c r="D16" i="21"/>
  <c r="D26" i="21"/>
  <c r="D36" i="21"/>
  <c r="D46" i="21"/>
  <c r="D56" i="21"/>
  <c r="D66" i="21"/>
  <c r="D76" i="21"/>
  <c r="G61" i="22"/>
  <c r="G46" i="22"/>
  <c r="G76" i="22"/>
  <c r="G66" i="22"/>
  <c r="G56" i="22"/>
  <c r="G36" i="22"/>
  <c r="G26" i="22"/>
  <c r="G6" i="22"/>
  <c r="D11" i="22"/>
  <c r="D21" i="22"/>
  <c r="D31" i="22"/>
  <c r="D41" i="22"/>
  <c r="D51" i="22"/>
  <c r="D61" i="22"/>
  <c r="D71" i="22"/>
  <c r="D6" i="22"/>
  <c r="D16" i="22"/>
  <c r="D26" i="22"/>
  <c r="D36" i="22"/>
  <c r="D46" i="22"/>
  <c r="D56" i="22"/>
  <c r="D66" i="22"/>
  <c r="D76" i="22"/>
  <c r="G76" i="23"/>
  <c r="G46" i="23"/>
  <c r="G36" i="23"/>
  <c r="G31" i="23"/>
  <c r="G26" i="23"/>
  <c r="G6" i="23"/>
  <c r="D31" i="23"/>
  <c r="G9" i="23"/>
  <c r="G11" i="23" s="1"/>
  <c r="G19" i="23"/>
  <c r="G21" i="23" s="1"/>
  <c r="G39" i="23"/>
  <c r="G41" i="23" s="1"/>
  <c r="G49" i="23"/>
  <c r="G51" i="23" s="1"/>
  <c r="G59" i="23"/>
  <c r="G61" i="23" s="1"/>
  <c r="G69" i="23"/>
  <c r="G71" i="23" s="1"/>
  <c r="D6" i="23"/>
  <c r="D16" i="23"/>
  <c r="D26" i="23"/>
  <c r="D36" i="23"/>
  <c r="D46" i="23"/>
  <c r="D56" i="23"/>
  <c r="D66" i="23"/>
  <c r="D76" i="23"/>
  <c r="D11" i="24"/>
  <c r="G6" i="24"/>
  <c r="G16" i="24"/>
  <c r="G26" i="24"/>
  <c r="G36" i="24"/>
  <c r="G46" i="24"/>
  <c r="G56" i="24"/>
  <c r="G66" i="24"/>
  <c r="G76" i="24"/>
  <c r="G11" i="24"/>
  <c r="G61" i="24"/>
  <c r="D41" i="24"/>
  <c r="D71" i="24"/>
  <c r="G31" i="24"/>
  <c r="D6" i="24"/>
  <c r="D36" i="24"/>
  <c r="D46" i="24"/>
  <c r="D56" i="24"/>
  <c r="D66" i="24"/>
  <c r="D76" i="24"/>
  <c r="D21" i="24"/>
  <c r="D51" i="24"/>
  <c r="D16" i="24"/>
  <c r="D26" i="24"/>
  <c r="D76" i="25"/>
  <c r="D71" i="25"/>
  <c r="D66" i="25"/>
  <c r="D61" i="25"/>
  <c r="D56" i="25"/>
  <c r="D51" i="25"/>
  <c r="D46" i="25"/>
  <c r="G44" i="11" l="1"/>
  <c r="G29" i="11"/>
  <c r="G24" i="11"/>
  <c r="G55" i="10"/>
  <c r="G40" i="10"/>
  <c r="G34" i="10"/>
  <c r="G24" i="10"/>
  <c r="G4" i="10"/>
  <c r="G20" i="9"/>
  <c r="G15" i="9"/>
  <c r="G26" i="8"/>
  <c r="G39" i="7"/>
  <c r="G19" i="7"/>
  <c r="G5" i="6"/>
  <c r="G35" i="6"/>
  <c r="G35" i="3"/>
  <c r="G20" i="3"/>
  <c r="G15" i="3"/>
  <c r="G35" i="2"/>
  <c r="G10" i="2"/>
  <c r="D30" i="11"/>
  <c r="G30" i="11" s="1"/>
  <c r="D29" i="11"/>
  <c r="D31" i="11" s="1"/>
  <c r="D25" i="11"/>
  <c r="G25" i="11" s="1"/>
  <c r="D24" i="11"/>
  <c r="D20" i="11"/>
  <c r="G20" i="11" s="1"/>
  <c r="D19" i="11"/>
  <c r="G19" i="11" s="1"/>
  <c r="D15" i="11"/>
  <c r="G15" i="11" s="1"/>
  <c r="D14" i="11"/>
  <c r="D15" i="10"/>
  <c r="G15" i="10" s="1"/>
  <c r="D14" i="10"/>
  <c r="G14" i="10" s="1"/>
  <c r="D25" i="10"/>
  <c r="G25" i="10" s="1"/>
  <c r="D24" i="10"/>
  <c r="D20" i="10"/>
  <c r="G20" i="10" s="1"/>
  <c r="D19" i="10"/>
  <c r="G19" i="10" s="1"/>
  <c r="G4" i="9"/>
  <c r="D19" i="9"/>
  <c r="D21" i="9" s="1"/>
  <c r="D14" i="9"/>
  <c r="D16" i="9" s="1"/>
  <c r="D15" i="8"/>
  <c r="G15" i="8" s="1"/>
  <c r="D14" i="8"/>
  <c r="G39" i="1"/>
  <c r="G34" i="1"/>
  <c r="G19" i="1"/>
  <c r="G14" i="1"/>
  <c r="D40" i="25"/>
  <c r="G40" i="25" s="1"/>
  <c r="D39" i="25"/>
  <c r="D35" i="25"/>
  <c r="G35" i="25" s="1"/>
  <c r="D34" i="25"/>
  <c r="D30" i="25"/>
  <c r="G30" i="25" s="1"/>
  <c r="D29" i="25"/>
  <c r="G29" i="25" s="1"/>
  <c r="D25" i="25"/>
  <c r="G25" i="25" s="1"/>
  <c r="D24" i="25"/>
  <c r="D20" i="25"/>
  <c r="G20" i="25" s="1"/>
  <c r="D19" i="25"/>
  <c r="G19" i="25" s="1"/>
  <c r="D15" i="25"/>
  <c r="G15" i="25" s="1"/>
  <c r="D14" i="25"/>
  <c r="G14" i="25" s="1"/>
  <c r="D10" i="25"/>
  <c r="G10" i="25" s="1"/>
  <c r="D9" i="25"/>
  <c r="D60" i="11"/>
  <c r="G60" i="11" s="1"/>
  <c r="D59" i="11"/>
  <c r="G59" i="11" s="1"/>
  <c r="D55" i="11"/>
  <c r="G55" i="11" s="1"/>
  <c r="D54" i="11"/>
  <c r="G54" i="11" s="1"/>
  <c r="D50" i="11"/>
  <c r="G50" i="11" s="1"/>
  <c r="D49" i="11"/>
  <c r="G49" i="11" s="1"/>
  <c r="D45" i="11"/>
  <c r="G45" i="11" s="1"/>
  <c r="D44" i="11"/>
  <c r="D40" i="11"/>
  <c r="G40" i="11" s="1"/>
  <c r="D39" i="11"/>
  <c r="G39" i="11" s="1"/>
  <c r="D35" i="11"/>
  <c r="G35" i="11" s="1"/>
  <c r="D34" i="11"/>
  <c r="G34" i="11" s="1"/>
  <c r="D10" i="11"/>
  <c r="G10" i="11" s="1"/>
  <c r="D9" i="11"/>
  <c r="G9" i="11" s="1"/>
  <c r="D55" i="10"/>
  <c r="D54" i="10"/>
  <c r="G54" i="10" s="1"/>
  <c r="D50" i="10"/>
  <c r="G50" i="10" s="1"/>
  <c r="D49" i="10"/>
  <c r="G49" i="10" s="1"/>
  <c r="D45" i="10"/>
  <c r="G45" i="10" s="1"/>
  <c r="D44" i="10"/>
  <c r="G44" i="10" s="1"/>
  <c r="D40" i="10"/>
  <c r="D39" i="10"/>
  <c r="G39" i="10" s="1"/>
  <c r="D35" i="10"/>
  <c r="G35" i="10" s="1"/>
  <c r="D34" i="10"/>
  <c r="D30" i="10"/>
  <c r="G30" i="10" s="1"/>
  <c r="D29" i="10"/>
  <c r="G29" i="10" s="1"/>
  <c r="D10" i="10"/>
  <c r="G10" i="10" s="1"/>
  <c r="D9" i="10"/>
  <c r="G9" i="10" s="1"/>
  <c r="D50" i="9"/>
  <c r="G50" i="9" s="1"/>
  <c r="D49" i="9"/>
  <c r="G49" i="9" s="1"/>
  <c r="D45" i="9"/>
  <c r="G45" i="9" s="1"/>
  <c r="D44" i="9"/>
  <c r="G44" i="9" s="1"/>
  <c r="D40" i="9"/>
  <c r="G40" i="9" s="1"/>
  <c r="D39" i="9"/>
  <c r="D41" i="9" s="1"/>
  <c r="D35" i="9"/>
  <c r="G35" i="9" s="1"/>
  <c r="D34" i="9"/>
  <c r="G34" i="9" s="1"/>
  <c r="D30" i="9"/>
  <c r="G30" i="9" s="1"/>
  <c r="D29" i="9"/>
  <c r="G29" i="9" s="1"/>
  <c r="D25" i="9"/>
  <c r="G25" i="9" s="1"/>
  <c r="D24" i="9"/>
  <c r="G24" i="9" s="1"/>
  <c r="D10" i="9"/>
  <c r="G10" i="9" s="1"/>
  <c r="D9" i="9"/>
  <c r="G9" i="9" s="1"/>
  <c r="D45" i="8"/>
  <c r="G45" i="8" s="1"/>
  <c r="D44" i="8"/>
  <c r="G44" i="8" s="1"/>
  <c r="D40" i="8"/>
  <c r="G40" i="8" s="1"/>
  <c r="D39" i="8"/>
  <c r="G39" i="8" s="1"/>
  <c r="D35" i="8"/>
  <c r="G35" i="8" s="1"/>
  <c r="D34" i="8"/>
  <c r="G34" i="8" s="1"/>
  <c r="D30" i="8"/>
  <c r="G30" i="8" s="1"/>
  <c r="D29" i="8"/>
  <c r="D20" i="8"/>
  <c r="G20" i="8" s="1"/>
  <c r="D19" i="8"/>
  <c r="G19" i="8" s="1"/>
  <c r="D10" i="8"/>
  <c r="G10" i="8" s="1"/>
  <c r="D9" i="8"/>
  <c r="G9" i="8" s="1"/>
  <c r="D40" i="7"/>
  <c r="G40" i="7" s="1"/>
  <c r="D39" i="7"/>
  <c r="D35" i="7"/>
  <c r="G35" i="7" s="1"/>
  <c r="D34" i="7"/>
  <c r="D36" i="7" s="1"/>
  <c r="D30" i="7"/>
  <c r="G30" i="7" s="1"/>
  <c r="D29" i="7"/>
  <c r="D31" i="7" s="1"/>
  <c r="D25" i="7"/>
  <c r="G25" i="7" s="1"/>
  <c r="D24" i="7"/>
  <c r="G24" i="7" s="1"/>
  <c r="D20" i="7"/>
  <c r="G20" i="7" s="1"/>
  <c r="D19" i="7"/>
  <c r="D15" i="7"/>
  <c r="G15" i="7" s="1"/>
  <c r="D14" i="7"/>
  <c r="D16" i="7" s="1"/>
  <c r="D10" i="7"/>
  <c r="G10" i="7" s="1"/>
  <c r="D9" i="7"/>
  <c r="D11" i="7" s="1"/>
  <c r="D40" i="6"/>
  <c r="G40" i="6" s="1"/>
  <c r="D39" i="6"/>
  <c r="D41" i="6" s="1"/>
  <c r="D35" i="6"/>
  <c r="D34" i="6"/>
  <c r="D30" i="6"/>
  <c r="G30" i="6" s="1"/>
  <c r="D29" i="6"/>
  <c r="G29" i="6" s="1"/>
  <c r="D25" i="6"/>
  <c r="G25" i="6" s="1"/>
  <c r="D24" i="6"/>
  <c r="D26" i="6" s="1"/>
  <c r="D20" i="6"/>
  <c r="G20" i="6" s="1"/>
  <c r="D19" i="6"/>
  <c r="D21" i="6" s="1"/>
  <c r="D15" i="6"/>
  <c r="G15" i="6" s="1"/>
  <c r="D14" i="6"/>
  <c r="D10" i="6"/>
  <c r="G10" i="6" s="1"/>
  <c r="D9" i="6"/>
  <c r="D11" i="6" s="1"/>
  <c r="D40" i="5"/>
  <c r="G40" i="5" s="1"/>
  <c r="D39" i="5"/>
  <c r="D35" i="5"/>
  <c r="G35" i="5" s="1"/>
  <c r="D34" i="5"/>
  <c r="D30" i="5"/>
  <c r="G30" i="5" s="1"/>
  <c r="D29" i="5"/>
  <c r="D25" i="5"/>
  <c r="G25" i="5" s="1"/>
  <c r="D24" i="5"/>
  <c r="D20" i="5"/>
  <c r="G20" i="5" s="1"/>
  <c r="D19" i="5"/>
  <c r="D15" i="5"/>
  <c r="G15" i="5" s="1"/>
  <c r="D14" i="5"/>
  <c r="G16" i="5" s="1"/>
  <c r="D10" i="5"/>
  <c r="G10" i="5" s="1"/>
  <c r="D9" i="5"/>
  <c r="D40" i="4"/>
  <c r="G40" i="4" s="1"/>
  <c r="D39" i="4"/>
  <c r="D41" i="4" s="1"/>
  <c r="D35" i="4"/>
  <c r="G35" i="4" s="1"/>
  <c r="D34" i="4"/>
  <c r="D30" i="4"/>
  <c r="G30" i="4" s="1"/>
  <c r="D29" i="4"/>
  <c r="D25" i="4"/>
  <c r="G25" i="4" s="1"/>
  <c r="D24" i="4"/>
  <c r="D20" i="4"/>
  <c r="G20" i="4" s="1"/>
  <c r="D19" i="4"/>
  <c r="G21" i="4" s="1"/>
  <c r="G15" i="4"/>
  <c r="D14" i="4"/>
  <c r="D40" i="3"/>
  <c r="G40" i="3" s="1"/>
  <c r="D39" i="3"/>
  <c r="G39" i="3" s="1"/>
  <c r="D35" i="3"/>
  <c r="D34" i="3"/>
  <c r="D30" i="3"/>
  <c r="G30" i="3" s="1"/>
  <c r="D29" i="3"/>
  <c r="D31" i="3" s="1"/>
  <c r="D25" i="3"/>
  <c r="G25" i="3" s="1"/>
  <c r="D24" i="3"/>
  <c r="D26" i="3" s="1"/>
  <c r="D20" i="3"/>
  <c r="D19" i="3"/>
  <c r="G19" i="3" s="1"/>
  <c r="D15" i="3"/>
  <c r="D14" i="3"/>
  <c r="D16" i="3" s="1"/>
  <c r="D10" i="3"/>
  <c r="G10" i="3" s="1"/>
  <c r="D9" i="3"/>
  <c r="D40" i="2"/>
  <c r="G40" i="2" s="1"/>
  <c r="D39" i="2"/>
  <c r="G39" i="2" s="1"/>
  <c r="D35" i="2"/>
  <c r="D34" i="2"/>
  <c r="D30" i="2"/>
  <c r="G30" i="2" s="1"/>
  <c r="D29" i="2"/>
  <c r="D31" i="2" s="1"/>
  <c r="D25" i="2"/>
  <c r="G25" i="2" s="1"/>
  <c r="D24" i="2"/>
  <c r="G24" i="2" s="1"/>
  <c r="D20" i="2"/>
  <c r="G20" i="2" s="1"/>
  <c r="D19" i="2"/>
  <c r="G19" i="2" s="1"/>
  <c r="D15" i="2"/>
  <c r="G15" i="2" s="1"/>
  <c r="D14" i="2"/>
  <c r="D10" i="2"/>
  <c r="D9" i="2"/>
  <c r="G9" i="2" s="1"/>
  <c r="D5" i="25"/>
  <c r="G5" i="25" s="1"/>
  <c r="D4" i="25"/>
  <c r="D5" i="11"/>
  <c r="G5" i="11" s="1"/>
  <c r="D4" i="11"/>
  <c r="G4" i="11" s="1"/>
  <c r="D5" i="10"/>
  <c r="G5" i="10" s="1"/>
  <c r="D4" i="10"/>
  <c r="D5" i="9"/>
  <c r="G5" i="9" s="1"/>
  <c r="D4" i="9"/>
  <c r="D5" i="8"/>
  <c r="G5" i="8" s="1"/>
  <c r="D4" i="8"/>
  <c r="G4" i="8" s="1"/>
  <c r="D5" i="7"/>
  <c r="G5" i="7" s="1"/>
  <c r="D4" i="7"/>
  <c r="D5" i="6"/>
  <c r="D4" i="6"/>
  <c r="G4" i="6" s="1"/>
  <c r="G6" i="6" s="1"/>
  <c r="D5" i="5"/>
  <c r="G5" i="5" s="1"/>
  <c r="D4" i="5"/>
  <c r="G6" i="5" s="1"/>
  <c r="G5" i="4"/>
  <c r="D4" i="4"/>
  <c r="D5" i="3"/>
  <c r="G5" i="3" s="1"/>
  <c r="D4" i="3"/>
  <c r="G4" i="3" s="1"/>
  <c r="D5" i="2"/>
  <c r="G5" i="2" s="1"/>
  <c r="D4" i="2"/>
  <c r="G4" i="2" s="1"/>
  <c r="D40" i="1"/>
  <c r="G40" i="1" s="1"/>
  <c r="D39" i="1"/>
  <c r="D35" i="1"/>
  <c r="G35" i="1" s="1"/>
  <c r="D34" i="1"/>
  <c r="D30" i="1"/>
  <c r="G30" i="1" s="1"/>
  <c r="D29" i="1"/>
  <c r="G29" i="1" s="1"/>
  <c r="D25" i="1"/>
  <c r="G25" i="1" s="1"/>
  <c r="D24" i="1"/>
  <c r="G24" i="1" s="1"/>
  <c r="D20" i="1"/>
  <c r="G20" i="1" s="1"/>
  <c r="D19" i="1"/>
  <c r="D15" i="1"/>
  <c r="G15" i="1" s="1"/>
  <c r="D14" i="1"/>
  <c r="D10" i="1"/>
  <c r="G10" i="1" s="1"/>
  <c r="D9" i="1"/>
  <c r="G9" i="1" s="1"/>
  <c r="D5" i="1"/>
  <c r="G5" i="1" s="1"/>
  <c r="D4" i="1"/>
  <c r="G4" i="1" s="1"/>
  <c r="G36" i="10" l="1"/>
  <c r="D36" i="25"/>
  <c r="G34" i="25"/>
  <c r="G19" i="6"/>
  <c r="G4" i="25"/>
  <c r="G6" i="25" s="1"/>
  <c r="D11" i="3"/>
  <c r="D41" i="3"/>
  <c r="G41" i="1"/>
  <c r="G24" i="3"/>
  <c r="G24" i="6"/>
  <c r="G39" i="6"/>
  <c r="D31" i="8"/>
  <c r="G29" i="8"/>
  <c r="D26" i="25"/>
  <c r="G24" i="25"/>
  <c r="G26" i="25" s="1"/>
  <c r="D16" i="8"/>
  <c r="G14" i="8"/>
  <c r="G9" i="6"/>
  <c r="G11" i="6" s="1"/>
  <c r="G9" i="7"/>
  <c r="G29" i="7"/>
  <c r="G19" i="9"/>
  <c r="G39" i="9"/>
  <c r="D41" i="25"/>
  <c r="G39" i="25"/>
  <c r="D26" i="1"/>
  <c r="D16" i="2"/>
  <c r="D36" i="2"/>
  <c r="D36" i="3"/>
  <c r="G29" i="2"/>
  <c r="G9" i="3"/>
  <c r="G29" i="3"/>
  <c r="G31" i="3" s="1"/>
  <c r="D16" i="6"/>
  <c r="D36" i="6"/>
  <c r="D21" i="7"/>
  <c r="D11" i="25"/>
  <c r="G9" i="25"/>
  <c r="G14" i="6"/>
  <c r="G14" i="7"/>
  <c r="G34" i="7"/>
  <c r="G36" i="7" s="1"/>
  <c r="G41" i="2"/>
  <c r="G41" i="3"/>
  <c r="G34" i="2"/>
  <c r="G14" i="3"/>
  <c r="G16" i="3" s="1"/>
  <c r="G34" i="3"/>
  <c r="G34" i="6"/>
  <c r="D31" i="25"/>
  <c r="G56" i="11"/>
  <c r="G26" i="11"/>
  <c r="G21" i="11"/>
  <c r="D16" i="11"/>
  <c r="G14" i="11"/>
  <c r="G16" i="11" s="1"/>
  <c r="G6" i="11"/>
  <c r="G46" i="10"/>
  <c r="G21" i="10"/>
  <c r="D16" i="10"/>
  <c r="G6" i="10"/>
  <c r="G36" i="9"/>
  <c r="G14" i="9"/>
  <c r="G16" i="9" s="1"/>
  <c r="G26" i="7"/>
  <c r="G41" i="6"/>
  <c r="G6" i="3"/>
  <c r="G14" i="2"/>
  <c r="D21" i="2"/>
  <c r="D26" i="2"/>
  <c r="D26" i="11"/>
  <c r="D21" i="11"/>
  <c r="G31" i="11"/>
  <c r="D41" i="11"/>
  <c r="G16" i="10"/>
  <c r="D26" i="10"/>
  <c r="D11" i="10"/>
  <c r="D41" i="10"/>
  <c r="D21" i="10"/>
  <c r="G26" i="10"/>
  <c r="D36" i="10"/>
  <c r="D56" i="10"/>
  <c r="D31" i="10"/>
  <c r="D51" i="10"/>
  <c r="G21" i="9"/>
  <c r="D11" i="9"/>
  <c r="D46" i="9"/>
  <c r="G16" i="8"/>
  <c r="G31" i="8"/>
  <c r="D11" i="8"/>
  <c r="D36" i="8"/>
  <c r="D41" i="5"/>
  <c r="D36" i="5"/>
  <c r="D31" i="5"/>
  <c r="D21" i="5"/>
  <c r="D11" i="5"/>
  <c r="G11" i="5"/>
  <c r="D31" i="4"/>
  <c r="G21" i="1"/>
  <c r="G16" i="1"/>
  <c r="D36" i="4"/>
  <c r="D31" i="6"/>
  <c r="D51" i="9"/>
  <c r="D21" i="3"/>
  <c r="D21" i="4"/>
  <c r="G36" i="4"/>
  <c r="G31" i="5"/>
  <c r="G31" i="6"/>
  <c r="D41" i="7"/>
  <c r="D36" i="9"/>
  <c r="G51" i="9"/>
  <c r="D36" i="11"/>
  <c r="D56" i="11"/>
  <c r="G11" i="9"/>
  <c r="G41" i="10"/>
  <c r="G56" i="10"/>
  <c r="D11" i="2"/>
  <c r="D26" i="4"/>
  <c r="G31" i="7"/>
  <c r="G11" i="10"/>
  <c r="D61" i="11"/>
  <c r="D16" i="25"/>
  <c r="D11" i="1"/>
  <c r="D31" i="1"/>
  <c r="D26" i="5"/>
  <c r="D21" i="8"/>
  <c r="D41" i="8"/>
  <c r="D26" i="9"/>
  <c r="D46" i="10"/>
  <c r="D46" i="11"/>
  <c r="G61" i="11"/>
  <c r="D21" i="25"/>
  <c r="D36" i="1"/>
  <c r="D16" i="4"/>
  <c r="D46" i="8"/>
  <c r="D31" i="9"/>
  <c r="D11" i="11"/>
  <c r="D51" i="11"/>
  <c r="D41" i="2"/>
  <c r="D16" i="5"/>
  <c r="D26" i="7"/>
  <c r="G41" i="25"/>
  <c r="G36" i="25"/>
  <c r="G31" i="25"/>
  <c r="G21" i="25"/>
  <c r="G16" i="25"/>
  <c r="G11" i="25"/>
  <c r="G51" i="11"/>
  <c r="G46" i="11"/>
  <c r="G41" i="11"/>
  <c r="G36" i="11"/>
  <c r="G11" i="11"/>
  <c r="D6" i="11"/>
  <c r="G51" i="10"/>
  <c r="G31" i="10"/>
  <c r="G46" i="9"/>
  <c r="G41" i="9"/>
  <c r="G31" i="9"/>
  <c r="G26" i="9"/>
  <c r="D6" i="9"/>
  <c r="G46" i="8"/>
  <c r="G41" i="8"/>
  <c r="G36" i="8"/>
  <c r="G21" i="8"/>
  <c r="G11" i="8"/>
  <c r="D6" i="8"/>
  <c r="G41" i="7"/>
  <c r="G21" i="7"/>
  <c r="G16" i="7"/>
  <c r="G11" i="7"/>
  <c r="D6" i="7"/>
  <c r="G36" i="6"/>
  <c r="G26" i="6"/>
  <c r="G21" i="6"/>
  <c r="G16" i="6"/>
  <c r="D6" i="6"/>
  <c r="G41" i="5"/>
  <c r="G36" i="5"/>
  <c r="G26" i="5"/>
  <c r="G21" i="5"/>
  <c r="G41" i="4"/>
  <c r="G31" i="4"/>
  <c r="G26" i="4"/>
  <c r="G16" i="4"/>
  <c r="D6" i="4"/>
  <c r="G36" i="3"/>
  <c r="G26" i="3"/>
  <c r="G21" i="3"/>
  <c r="G11" i="3"/>
  <c r="G36" i="2"/>
  <c r="G31" i="2"/>
  <c r="G26" i="2"/>
  <c r="G21" i="2"/>
  <c r="G16" i="2"/>
  <c r="G11" i="2"/>
  <c r="D6" i="2"/>
  <c r="D6" i="25"/>
  <c r="D6" i="10"/>
  <c r="G6" i="9"/>
  <c r="G6" i="8"/>
  <c r="G4" i="7"/>
  <c r="G6" i="7" s="1"/>
  <c r="D6" i="5"/>
  <c r="D6" i="3"/>
  <c r="G6" i="2"/>
  <c r="D41" i="1"/>
  <c r="G36" i="1"/>
  <c r="G31" i="1"/>
  <c r="G26" i="1"/>
  <c r="D21" i="1"/>
  <c r="D16" i="1"/>
  <c r="G11" i="1"/>
  <c r="D6" i="1"/>
  <c r="G6" i="1"/>
</calcChain>
</file>

<file path=xl/sharedStrings.xml><?xml version="1.0" encoding="utf-8"?>
<sst xmlns="http://schemas.openxmlformats.org/spreadsheetml/2006/main" count="4492" uniqueCount="151">
  <si>
    <t>Start date</t>
  </si>
  <si>
    <t xml:space="preserve">End date </t>
  </si>
  <si>
    <t xml:space="preserve">Rate of Pay </t>
  </si>
  <si>
    <t>Allowance</t>
  </si>
  <si>
    <t>RANK</t>
  </si>
  <si>
    <t>Firefighter Trainee</t>
  </si>
  <si>
    <t>Firefighter Development</t>
  </si>
  <si>
    <t>Firefighter Competent</t>
  </si>
  <si>
    <t>Crew Manager Development</t>
  </si>
  <si>
    <t>Crew Manager Competent</t>
  </si>
  <si>
    <t>Watch Manager Development</t>
  </si>
  <si>
    <t>Watch Manager A</t>
  </si>
  <si>
    <t>Watch Manager B</t>
  </si>
  <si>
    <t>Firefighter (age 19+ - during 4th year) Protected Point H from 07/11/2003</t>
  </si>
  <si>
    <t xml:space="preserve"> </t>
  </si>
  <si>
    <t>Firefighter (age 19+ - during 3rd year) Protected Point G from 07/11/2003</t>
  </si>
  <si>
    <t>Firefighter (age 19+ - 6 months to 2 years) Protected Point F from 07/11/2003</t>
  </si>
  <si>
    <t>Firefighter (age 18+ after 6 months service) Protected Point D from 07/11/2003</t>
  </si>
  <si>
    <t>Firefighter Age 18</t>
  </si>
  <si>
    <t>Over 6 months and during 2nd Year</t>
  </si>
  <si>
    <t>Firefighter</t>
  </si>
  <si>
    <t>During 3rd Year</t>
  </si>
  <si>
    <t xml:space="preserve">Firefighter </t>
  </si>
  <si>
    <t>During 4th Year</t>
  </si>
  <si>
    <t>During 5th Year</t>
  </si>
  <si>
    <t>Unqualified</t>
  </si>
  <si>
    <t>Qualified</t>
  </si>
  <si>
    <t>Leading Firefighter</t>
  </si>
  <si>
    <t>After 15 years service</t>
  </si>
  <si>
    <t>Under 15 years service</t>
  </si>
  <si>
    <t>Sub Officer</t>
  </si>
  <si>
    <t>1st Year after 15 years service</t>
  </si>
  <si>
    <t>2nd Year after 15 years service</t>
  </si>
  <si>
    <t>Subject to being qualified</t>
  </si>
  <si>
    <t>Firefighter Under 18</t>
  </si>
  <si>
    <t>During 1st Year of Service</t>
  </si>
  <si>
    <t>During 2nd Year of Service</t>
  </si>
  <si>
    <t>During 3rd Year of Service</t>
  </si>
  <si>
    <t>During 4th Year of Service</t>
  </si>
  <si>
    <t>During 5th Year of Service</t>
  </si>
  <si>
    <t>During 6th Year of Service</t>
  </si>
  <si>
    <t>During 7th Year of Service</t>
  </si>
  <si>
    <t>On appointment and thereafter</t>
  </si>
  <si>
    <t>During 1st Year</t>
  </si>
  <si>
    <t>During 2nd Year</t>
  </si>
  <si>
    <t>During 1st Year in rank</t>
  </si>
  <si>
    <t>During 2nd Year in rank</t>
  </si>
  <si>
    <t xml:space="preserve">During 3rd Year in rank and </t>
  </si>
  <si>
    <t>subsequently</t>
  </si>
  <si>
    <t>Long service increments introduced from 01/04/1972</t>
  </si>
  <si>
    <t>Based on 46 hour pensionable element rates applicable from 01/01/1970</t>
  </si>
  <si>
    <t>No further pay award in 1970</t>
  </si>
  <si>
    <t>Based on 48 hour rates</t>
  </si>
  <si>
    <t>During 6th Year</t>
  </si>
  <si>
    <t>During 7th Year</t>
  </si>
  <si>
    <t>1st Year in rank</t>
  </si>
  <si>
    <t>2nd year in rank</t>
  </si>
  <si>
    <t>Assimilation year - introduction of long service increments and qualified status</t>
  </si>
  <si>
    <t>During 7th Year and subsequent</t>
  </si>
  <si>
    <t>Pay award from 01/10/1971</t>
  </si>
  <si>
    <t>1st year in rank</t>
  </si>
  <si>
    <t xml:space="preserve">Based on 48 hour rates. </t>
  </si>
  <si>
    <t>Annual &amp; Weekly Rates not stated but calculated on basis of FF over age 19 minus 1p per hour as per circular and on the basis that 40 hours per week at standard rate, and 8 hours at time and third</t>
  </si>
  <si>
    <t>Based on 48 hour rates.</t>
  </si>
  <si>
    <t>First 6 months service</t>
  </si>
  <si>
    <t>After 6 months service</t>
  </si>
  <si>
    <t>Assumed that if unqualified will remain on 4th year increment</t>
  </si>
  <si>
    <t>Assimilated amount from 01/04/1972</t>
  </si>
  <si>
    <t>Assumed that if unqualified will remain on 7th year increment</t>
  </si>
  <si>
    <t>Assimilation process implemented from 71/72</t>
  </si>
  <si>
    <t>2nd year in rank and subsequent</t>
  </si>
  <si>
    <t>Based on 48 hours</t>
  </si>
  <si>
    <t>Based on 48 hours weekly rate x 52.1666</t>
  </si>
  <si>
    <t>No rates specified in circular</t>
  </si>
  <si>
    <t>After 6 months and during 2nd Year</t>
  </si>
  <si>
    <t>Based on 48 hours rate</t>
  </si>
  <si>
    <t>Moved to standard 48 hour working week from 8th November 1974</t>
  </si>
  <si>
    <t>No rate specified in 1973 circular</t>
  </si>
  <si>
    <t>Introduction of standard 42 hour week from November 1978</t>
  </si>
  <si>
    <t>1976 pay circular doesn't state any salaries. 1977 circular states 10% increase so these rates are based on 1977 amounts minus 10%</t>
  </si>
  <si>
    <t>Firefighter Aged 18</t>
  </si>
  <si>
    <t>During first 6 months</t>
  </si>
  <si>
    <t>After 6 months</t>
  </si>
  <si>
    <t>More than 6 months service</t>
  </si>
  <si>
    <t>Less than 6 months service</t>
  </si>
  <si>
    <t>1976 circular doesn't state annual rates. 1977 circular states 10% increase so these rates are based on 1977 rates minus this 10% increase</t>
  </si>
  <si>
    <t>1975 pay circular missing. 1976 circular states 5% increase so have based these rates on 1976 amounts minus 5%</t>
  </si>
  <si>
    <t>Less than 6 months' service</t>
  </si>
  <si>
    <t>More than 6 months' service</t>
  </si>
  <si>
    <t>First 6 months' service</t>
  </si>
  <si>
    <t>No rates specified in 1970 circular</t>
  </si>
  <si>
    <t>No rates specified in 1971 circular</t>
  </si>
  <si>
    <t>No pay award. Pay reflected ran from 01/08/1965 to 30/06/1967</t>
  </si>
  <si>
    <t>Change from under 21 rate to under 19 rate from 01/08/1964</t>
  </si>
  <si>
    <t>subsequent years</t>
  </si>
  <si>
    <t>No pay award</t>
  </si>
  <si>
    <t>This rate is not specified but assuming it's £25 less as per other 60's circulars</t>
  </si>
  <si>
    <t>Firefighter Aged Under 21*</t>
  </si>
  <si>
    <t>This rate applies if under 21 years of age. Proceeding to next increment after completing</t>
  </si>
  <si>
    <t>first year of service or reaching age 21, whichever is sooner. Thereafter will proceed through</t>
  </si>
  <si>
    <t>scale as though the date on which the £575 rate became payable was the date of appointment</t>
  </si>
  <si>
    <t xml:space="preserve">i.e. this will be the increment date </t>
  </si>
  <si>
    <t>On recruitment (i.e. 1st year)</t>
  </si>
  <si>
    <t>After 1st year of service</t>
  </si>
  <si>
    <t>After 2nd year of service</t>
  </si>
  <si>
    <t>After 3rd year of service</t>
  </si>
  <si>
    <t>After 4th year of service</t>
  </si>
  <si>
    <t>After 5th year of service</t>
  </si>
  <si>
    <t>After 6th year of service</t>
  </si>
  <si>
    <t>After 7th year of service</t>
  </si>
  <si>
    <t>After 8th year of service and</t>
  </si>
  <si>
    <t>*For the period 01/04/1964 - 31/07/1964 the age for this lowest band was under 21. From 01/08/1964 it changed to under 19</t>
  </si>
  <si>
    <t xml:space="preserve">Assimilation arrangements were in place during this period. Best to refer to the circular for this year if you have any relevant cases. </t>
  </si>
  <si>
    <t>After 7th year of service and</t>
  </si>
  <si>
    <t>During 7th Year of Service and</t>
  </si>
  <si>
    <t>After 6 months and during 2nd year</t>
  </si>
  <si>
    <t>Subject to being fully qualified</t>
  </si>
  <si>
    <t>After 15 years' service</t>
  </si>
  <si>
    <t>During 1st year in rank</t>
  </si>
  <si>
    <t>During 2nd year in rank</t>
  </si>
  <si>
    <t>1st year in rank after 15 years' service</t>
  </si>
  <si>
    <t>2nd year in rank after 15 years service</t>
  </si>
  <si>
    <t>After 6 months' service and during 2nd year</t>
  </si>
  <si>
    <t>Firefighter (Aged 19 or over)</t>
  </si>
  <si>
    <t>After 15 years's service</t>
  </si>
  <si>
    <t>thereafter</t>
  </si>
  <si>
    <t>1st year of service</t>
  </si>
  <si>
    <t>2nd year of service</t>
  </si>
  <si>
    <t>3rd year of service</t>
  </si>
  <si>
    <t>4th year of service</t>
  </si>
  <si>
    <t>5th year of service</t>
  </si>
  <si>
    <t>6th year of service</t>
  </si>
  <si>
    <t>7th year of service</t>
  </si>
  <si>
    <t>8th year of service</t>
  </si>
  <si>
    <t>9th year of service and</t>
  </si>
  <si>
    <t>After 15 Years Service</t>
  </si>
  <si>
    <t xml:space="preserve">After 15 Years Service </t>
  </si>
  <si>
    <t>3rd year in rank and subsequent years</t>
  </si>
  <si>
    <t>years</t>
  </si>
  <si>
    <t>First 6 months of service</t>
  </si>
  <si>
    <t>2nd Year in rank</t>
  </si>
  <si>
    <t>After 6 months' service and during</t>
  </si>
  <si>
    <t>2nd year</t>
  </si>
  <si>
    <t>Firefighter (aged 19 or over)</t>
  </si>
  <si>
    <t>During first 6 months Protected Point C from 07/11/2003</t>
  </si>
  <si>
    <t xml:space="preserve">Firefighter Age 18 </t>
  </si>
  <si>
    <t>During first 6 months Protected Point E from 07/11/2003</t>
  </si>
  <si>
    <t>After 6 months and during 2nd year Protected Point F from 07/11/2003</t>
  </si>
  <si>
    <t>During 3rd Year Protected Point G from 07/11/2003</t>
  </si>
  <si>
    <t>During 4th Year Protected Point H from 07/11/2003</t>
  </si>
  <si>
    <t>No equivalent rank to compare to for previous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</si>
</sst>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s>
  <cellStyleXfs count="1">
    <xf numFmtId="0" fontId="0" fillId="0" borderId="0"/>
  </cellStyleXfs>
  <cellXfs count="24">
    <xf numFmtId="0" fontId="0" fillId="0" borderId="0" xfId="0"/>
    <xf numFmtId="0" fontId="1" fillId="0" borderId="1" xfId="0" applyFont="1" applyBorder="1" applyAlignment="1">
      <alignment vertical="top"/>
    </xf>
    <xf numFmtId="0" fontId="1" fillId="0" borderId="2" xfId="0" applyFont="1" applyBorder="1" applyAlignment="1">
      <alignment vertical="top"/>
    </xf>
    <xf numFmtId="14" fontId="0" fillId="2" borderId="1" xfId="0" applyNumberFormat="1" applyFill="1" applyBorder="1" applyProtection="1">
      <protection locked="0"/>
    </xf>
    <xf numFmtId="1" fontId="0" fillId="3" borderId="1" xfId="0" applyNumberFormat="1" applyFill="1" applyBorder="1"/>
    <xf numFmtId="44" fontId="0" fillId="2" borderId="1" xfId="0" applyNumberFormat="1" applyFill="1" applyBorder="1" applyProtection="1">
      <protection locked="0"/>
    </xf>
    <xf numFmtId="44" fontId="0" fillId="0" borderId="0" xfId="0" applyNumberFormat="1"/>
    <xf numFmtId="0" fontId="0" fillId="2" borderId="1" xfId="0" applyFill="1" applyBorder="1" applyProtection="1">
      <protection locked="0"/>
    </xf>
    <xf numFmtId="0" fontId="1" fillId="0" borderId="0" xfId="0" applyFont="1"/>
    <xf numFmtId="0" fontId="0" fillId="0" borderId="0" xfId="0" applyProtection="1">
      <protection locked="0"/>
    </xf>
    <xf numFmtId="1" fontId="0" fillId="0" borderId="0" xfId="0" applyNumberFormat="1"/>
    <xf numFmtId="44" fontId="0" fillId="0" borderId="0" xfId="0" applyNumberFormat="1" applyProtection="1">
      <protection locked="0"/>
    </xf>
    <xf numFmtId="0" fontId="0" fillId="0" borderId="0" xfId="0" applyAlignment="1">
      <alignment wrapText="1"/>
    </xf>
    <xf numFmtId="44" fontId="1" fillId="0" borderId="0" xfId="0" applyNumberFormat="1" applyFont="1"/>
    <xf numFmtId="0" fontId="2" fillId="0" borderId="0" xfId="0" applyFont="1"/>
    <xf numFmtId="0" fontId="3" fillId="0" borderId="0" xfId="0" applyFont="1"/>
    <xf numFmtId="44" fontId="0" fillId="4" borderId="1" xfId="0" applyNumberFormat="1" applyFill="1" applyBorder="1" applyProtection="1">
      <protection locked="0"/>
    </xf>
    <xf numFmtId="44" fontId="0" fillId="4" borderId="1" xfId="0" applyNumberFormat="1" applyFill="1" applyBorder="1" applyAlignment="1" applyProtection="1">
      <alignment horizontal="center"/>
      <protection locked="0"/>
    </xf>
    <xf numFmtId="0" fontId="4" fillId="0" borderId="0" xfId="0" applyFont="1"/>
    <xf numFmtId="0" fontId="5" fillId="0" borderId="0" xfId="0" applyFont="1"/>
    <xf numFmtId="0" fontId="0" fillId="0" borderId="1" xfId="0" applyBorder="1" applyProtection="1">
      <protection locked="0"/>
    </xf>
    <xf numFmtId="1" fontId="0" fillId="0" borderId="1" xfId="0" applyNumberFormat="1" applyBorder="1"/>
    <xf numFmtId="44" fontId="0" fillId="0" borderId="1" xfId="0" applyNumberFormat="1" applyBorder="1" applyProtection="1">
      <protection locked="0"/>
    </xf>
    <xf numFmtId="44" fontId="0" fillId="0" borderId="2" xfId="0" applyNumberForma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workbookViewId="0">
      <selection activeCell="I41" sqref="I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21.44140625" customWidth="1"/>
  </cols>
  <sheetData>
    <row r="1" spans="1:7" x14ac:dyDescent="0.3">
      <c r="A1" s="8" t="s">
        <v>4</v>
      </c>
    </row>
    <row r="3" spans="1:7" x14ac:dyDescent="0.3">
      <c r="A3" t="s">
        <v>5</v>
      </c>
      <c r="B3" s="1" t="s">
        <v>0</v>
      </c>
      <c r="C3" s="1" t="s">
        <v>1</v>
      </c>
      <c r="D3" s="1"/>
      <c r="E3" s="1" t="s">
        <v>2</v>
      </c>
      <c r="F3" s="2" t="s">
        <v>3</v>
      </c>
    </row>
    <row r="4" spans="1:7" x14ac:dyDescent="0.3">
      <c r="B4" s="3">
        <v>41730</v>
      </c>
      <c r="C4" s="3">
        <v>41820</v>
      </c>
      <c r="D4" s="4">
        <f t="shared" ref="D4:D5" si="0">IF(B4&gt;0,C4-B4+1,0)</f>
        <v>91</v>
      </c>
      <c r="E4" s="5">
        <v>21583</v>
      </c>
      <c r="F4" s="5"/>
      <c r="G4" s="6">
        <f>D4/365*E4</f>
        <v>5380.9671232876717</v>
      </c>
    </row>
    <row r="5" spans="1:7" x14ac:dyDescent="0.3">
      <c r="B5" s="3">
        <v>41821</v>
      </c>
      <c r="C5" s="3">
        <v>42094</v>
      </c>
      <c r="D5" s="4">
        <f t="shared" si="0"/>
        <v>274</v>
      </c>
      <c r="E5" s="5">
        <v>21799</v>
      </c>
      <c r="F5" s="5"/>
      <c r="G5" s="6">
        <f>D5/365*E5</f>
        <v>16364.180821917809</v>
      </c>
    </row>
    <row r="6" spans="1:7" x14ac:dyDescent="0.3">
      <c r="B6" s="7"/>
      <c r="C6" s="7"/>
      <c r="D6" s="4">
        <f>SUM(D4:D5)</f>
        <v>365</v>
      </c>
      <c r="E6" s="5"/>
      <c r="F6" s="5"/>
      <c r="G6" s="13">
        <f>SUM(G4:G5)</f>
        <v>21745.147945205481</v>
      </c>
    </row>
    <row r="8" spans="1:7" x14ac:dyDescent="0.3">
      <c r="A8" t="s">
        <v>6</v>
      </c>
      <c r="B8" s="1" t="s">
        <v>0</v>
      </c>
      <c r="C8" s="1" t="s">
        <v>1</v>
      </c>
      <c r="D8" s="1"/>
      <c r="E8" s="1" t="s">
        <v>2</v>
      </c>
      <c r="F8" s="2" t="s">
        <v>3</v>
      </c>
    </row>
    <row r="9" spans="1:7" x14ac:dyDescent="0.3">
      <c r="B9" s="3">
        <v>41730</v>
      </c>
      <c r="C9" s="3">
        <v>41820</v>
      </c>
      <c r="D9" s="4">
        <f t="shared" ref="D9:D10" si="1">IF(B9&gt;0,C9-B9+1,0)</f>
        <v>91</v>
      </c>
      <c r="E9" s="5">
        <v>22481</v>
      </c>
      <c r="F9" s="5"/>
      <c r="G9" s="6">
        <f>D9/365*E9</f>
        <v>5604.8520547945209</v>
      </c>
    </row>
    <row r="10" spans="1:7" x14ac:dyDescent="0.3">
      <c r="B10" s="3">
        <v>41821</v>
      </c>
      <c r="C10" s="3">
        <v>42094</v>
      </c>
      <c r="D10" s="4">
        <f t="shared" si="1"/>
        <v>274</v>
      </c>
      <c r="E10" s="5">
        <v>22706</v>
      </c>
      <c r="F10" s="5"/>
      <c r="G10" s="6">
        <f>D10/365*E10</f>
        <v>17045.05205479452</v>
      </c>
    </row>
    <row r="11" spans="1:7" x14ac:dyDescent="0.3">
      <c r="B11" s="7"/>
      <c r="C11" s="7"/>
      <c r="D11" s="4">
        <f>SUM(D9:D10)</f>
        <v>365</v>
      </c>
      <c r="E11" s="5"/>
      <c r="F11" s="5"/>
      <c r="G11" s="13">
        <f>SUM(G9:G10)</f>
        <v>22649.904109589042</v>
      </c>
    </row>
    <row r="13" spans="1:7" x14ac:dyDescent="0.3">
      <c r="A13" t="s">
        <v>7</v>
      </c>
      <c r="B13" s="1" t="s">
        <v>0</v>
      </c>
      <c r="C13" s="1" t="s">
        <v>1</v>
      </c>
      <c r="D13" s="1"/>
      <c r="E13" s="1" t="s">
        <v>2</v>
      </c>
      <c r="F13" s="2" t="s">
        <v>3</v>
      </c>
    </row>
    <row r="14" spans="1:7" x14ac:dyDescent="0.3">
      <c r="B14" s="3">
        <v>41730</v>
      </c>
      <c r="C14" s="3">
        <v>41820</v>
      </c>
      <c r="D14" s="4">
        <f t="shared" ref="D14:D15" si="2">IF(B14&gt;0,C14-B14+1,0)</f>
        <v>91</v>
      </c>
      <c r="E14" s="5">
        <v>28766</v>
      </c>
      <c r="F14" s="5"/>
      <c r="G14" s="6">
        <f>D14/365*E14</f>
        <v>7171.7972602739728</v>
      </c>
    </row>
    <row r="15" spans="1:7" x14ac:dyDescent="0.3">
      <c r="B15" s="3">
        <v>41821</v>
      </c>
      <c r="C15" s="3">
        <v>42094</v>
      </c>
      <c r="D15" s="4">
        <f t="shared" si="2"/>
        <v>274</v>
      </c>
      <c r="E15" s="5">
        <v>29054</v>
      </c>
      <c r="F15" s="5"/>
      <c r="G15" s="6">
        <f>D15/365*E15</f>
        <v>21810.400000000001</v>
      </c>
    </row>
    <row r="16" spans="1:7" x14ac:dyDescent="0.3">
      <c r="B16" s="7"/>
      <c r="C16" s="7"/>
      <c r="D16" s="4">
        <f>SUM(D14:D15)</f>
        <v>365</v>
      </c>
      <c r="E16" s="5"/>
      <c r="F16" s="5"/>
      <c r="G16" s="13">
        <f>SUM(G14:G15)</f>
        <v>28982.197260273973</v>
      </c>
    </row>
    <row r="18" spans="1:7" x14ac:dyDescent="0.3">
      <c r="A18" t="s">
        <v>8</v>
      </c>
      <c r="B18" s="1" t="s">
        <v>0</v>
      </c>
      <c r="C18" s="1" t="s">
        <v>1</v>
      </c>
      <c r="D18" s="1"/>
      <c r="E18" s="1" t="s">
        <v>2</v>
      </c>
      <c r="F18" s="2" t="s">
        <v>3</v>
      </c>
    </row>
    <row r="19" spans="1:7" x14ac:dyDescent="0.3">
      <c r="B19" s="3">
        <v>41730</v>
      </c>
      <c r="C19" s="3">
        <v>41820</v>
      </c>
      <c r="D19" s="4">
        <f t="shared" ref="D19:D20" si="3">IF(B19&gt;0,C19-B19+1,0)</f>
        <v>91</v>
      </c>
      <c r="E19" s="5">
        <v>30574</v>
      </c>
      <c r="F19" s="5"/>
      <c r="G19" s="6">
        <f>D19/365*E19</f>
        <v>7622.5589041095891</v>
      </c>
    </row>
    <row r="20" spans="1:7" x14ac:dyDescent="0.3">
      <c r="B20" s="3">
        <v>41821</v>
      </c>
      <c r="C20" s="3">
        <v>42094</v>
      </c>
      <c r="D20" s="4">
        <f t="shared" si="3"/>
        <v>274</v>
      </c>
      <c r="E20" s="5">
        <v>30880</v>
      </c>
      <c r="F20" s="5"/>
      <c r="G20" s="6">
        <f>D20/365*E20</f>
        <v>23181.150684931508</v>
      </c>
    </row>
    <row r="21" spans="1:7" x14ac:dyDescent="0.3">
      <c r="B21" s="7"/>
      <c r="C21" s="7"/>
      <c r="D21" s="4">
        <f>SUM(D19:D20)</f>
        <v>365</v>
      </c>
      <c r="E21" s="5"/>
      <c r="F21" s="5"/>
      <c r="G21" s="13">
        <f>SUM(G19:G20)</f>
        <v>30803.709589041096</v>
      </c>
    </row>
    <row r="23" spans="1:7" x14ac:dyDescent="0.3">
      <c r="A23" t="s">
        <v>9</v>
      </c>
      <c r="B23" s="1" t="s">
        <v>0</v>
      </c>
      <c r="C23" s="1" t="s">
        <v>1</v>
      </c>
      <c r="D23" s="1"/>
      <c r="E23" s="1" t="s">
        <v>2</v>
      </c>
      <c r="F23" s="2" t="s">
        <v>3</v>
      </c>
    </row>
    <row r="24" spans="1:7" x14ac:dyDescent="0.3">
      <c r="B24" s="3">
        <v>41730</v>
      </c>
      <c r="C24" s="3">
        <v>41820</v>
      </c>
      <c r="D24" s="4">
        <f t="shared" ref="D24:D25" si="4">IF(B24&gt;0,C24-B24+1,0)</f>
        <v>91</v>
      </c>
      <c r="E24" s="5">
        <v>31892</v>
      </c>
      <c r="F24" s="5"/>
      <c r="G24" s="6">
        <f>D24/365*E24</f>
        <v>7951.1561643835621</v>
      </c>
    </row>
    <row r="25" spans="1:7" x14ac:dyDescent="0.3">
      <c r="B25" s="3">
        <v>41821</v>
      </c>
      <c r="C25" s="3">
        <v>42094</v>
      </c>
      <c r="D25" s="4">
        <f t="shared" si="4"/>
        <v>274</v>
      </c>
      <c r="E25" s="5">
        <v>32211</v>
      </c>
      <c r="F25" s="5"/>
      <c r="G25" s="6">
        <f>D25/365*E25</f>
        <v>24180.312328767122</v>
      </c>
    </row>
    <row r="26" spans="1:7" x14ac:dyDescent="0.3">
      <c r="B26" s="7"/>
      <c r="C26" s="7"/>
      <c r="D26" s="4">
        <f>SUM(D24:D25)</f>
        <v>365</v>
      </c>
      <c r="E26" s="5"/>
      <c r="F26" s="5"/>
      <c r="G26" s="13">
        <f>SUM(G24:G25)</f>
        <v>32131.468493150685</v>
      </c>
    </row>
    <row r="28" spans="1:7" x14ac:dyDescent="0.3">
      <c r="A28" t="s">
        <v>10</v>
      </c>
      <c r="B28" s="1" t="s">
        <v>0</v>
      </c>
      <c r="C28" s="1" t="s">
        <v>1</v>
      </c>
      <c r="D28" s="1"/>
      <c r="E28" s="1" t="s">
        <v>2</v>
      </c>
      <c r="F28" s="2" t="s">
        <v>3</v>
      </c>
    </row>
    <row r="29" spans="1:7" x14ac:dyDescent="0.3">
      <c r="B29" s="3">
        <v>41730</v>
      </c>
      <c r="C29" s="3">
        <v>41820</v>
      </c>
      <c r="D29" s="4">
        <f t="shared" ref="D29:D30" si="5">IF(B29&gt;0,C29-B29+1,0)</f>
        <v>91</v>
      </c>
      <c r="E29" s="5">
        <v>32582</v>
      </c>
      <c r="F29" s="5"/>
      <c r="G29" s="6">
        <f>D29/365*E29</f>
        <v>8123.1835616438357</v>
      </c>
    </row>
    <row r="30" spans="1:7" x14ac:dyDescent="0.3">
      <c r="B30" s="3">
        <v>41821</v>
      </c>
      <c r="C30" s="3">
        <v>42094</v>
      </c>
      <c r="D30" s="4">
        <f t="shared" si="5"/>
        <v>274</v>
      </c>
      <c r="E30" s="5">
        <v>32908</v>
      </c>
      <c r="F30" s="5"/>
      <c r="G30" s="6">
        <f>D30/365*E30</f>
        <v>24703.539726027397</v>
      </c>
    </row>
    <row r="31" spans="1:7" x14ac:dyDescent="0.3">
      <c r="B31" s="7"/>
      <c r="C31" s="7"/>
      <c r="D31" s="4">
        <f>SUM(D29:D30)</f>
        <v>365</v>
      </c>
      <c r="E31" s="5"/>
      <c r="F31" s="5"/>
      <c r="G31" s="13">
        <f>SUM(G29:G30)</f>
        <v>32826.72328767123</v>
      </c>
    </row>
    <row r="33" spans="1:7" x14ac:dyDescent="0.3">
      <c r="A33" t="s">
        <v>11</v>
      </c>
      <c r="B33" s="1" t="s">
        <v>0</v>
      </c>
      <c r="C33" s="1" t="s">
        <v>1</v>
      </c>
      <c r="D33" s="1"/>
      <c r="E33" s="1" t="s">
        <v>2</v>
      </c>
      <c r="F33" s="2" t="s">
        <v>3</v>
      </c>
    </row>
    <row r="34" spans="1:7" x14ac:dyDescent="0.3">
      <c r="B34" s="3">
        <v>41730</v>
      </c>
      <c r="C34" s="3">
        <v>41820</v>
      </c>
      <c r="D34" s="4">
        <f t="shared" ref="D34:D35" si="6">IF(B34&gt;0,C34-B34+1,0)</f>
        <v>91</v>
      </c>
      <c r="E34" s="5">
        <v>33487</v>
      </c>
      <c r="F34" s="5"/>
      <c r="G34" s="6">
        <f>D34/365*E34</f>
        <v>8348.8136986301379</v>
      </c>
    </row>
    <row r="35" spans="1:7" x14ac:dyDescent="0.3">
      <c r="B35" s="3">
        <v>41821</v>
      </c>
      <c r="C35" s="3">
        <v>42094</v>
      </c>
      <c r="D35" s="4">
        <f t="shared" si="6"/>
        <v>274</v>
      </c>
      <c r="E35" s="5">
        <v>33822</v>
      </c>
      <c r="F35" s="5"/>
      <c r="G35" s="6">
        <f>D35/365*E35</f>
        <v>25389.665753424659</v>
      </c>
    </row>
    <row r="36" spans="1:7" x14ac:dyDescent="0.3">
      <c r="B36" s="7"/>
      <c r="C36" s="7"/>
      <c r="D36" s="4">
        <f>SUM(D34:D35)</f>
        <v>365</v>
      </c>
      <c r="E36" s="5"/>
      <c r="F36" s="5"/>
      <c r="G36" s="13">
        <f>SUM(G34:G35)</f>
        <v>33738.479452054795</v>
      </c>
    </row>
    <row r="38" spans="1:7" x14ac:dyDescent="0.3">
      <c r="A38" t="s">
        <v>12</v>
      </c>
      <c r="B38" s="1" t="s">
        <v>0</v>
      </c>
      <c r="C38" s="1" t="s">
        <v>1</v>
      </c>
      <c r="D38" s="1"/>
      <c r="E38" s="1" t="s">
        <v>2</v>
      </c>
      <c r="F38" s="2" t="s">
        <v>3</v>
      </c>
    </row>
    <row r="39" spans="1:7" x14ac:dyDescent="0.3">
      <c r="B39" s="3">
        <v>41730</v>
      </c>
      <c r="C39" s="3">
        <v>41820</v>
      </c>
      <c r="D39" s="4">
        <f t="shared" ref="D39:D40" si="7">IF(B39&gt;0,C39-B39+1,0)</f>
        <v>91</v>
      </c>
      <c r="E39" s="5">
        <v>35664</v>
      </c>
      <c r="F39" s="5"/>
      <c r="G39" s="6">
        <f>D39/365*E39</f>
        <v>8891.5726027397268</v>
      </c>
    </row>
    <row r="40" spans="1:7" x14ac:dyDescent="0.3">
      <c r="B40" s="3">
        <v>41821</v>
      </c>
      <c r="C40" s="3">
        <v>42094</v>
      </c>
      <c r="D40" s="4">
        <f t="shared" si="7"/>
        <v>274</v>
      </c>
      <c r="E40" s="5">
        <v>36021</v>
      </c>
      <c r="F40" s="5"/>
      <c r="G40" s="6">
        <f>D40/365*E40</f>
        <v>27040.42191780822</v>
      </c>
    </row>
    <row r="41" spans="1:7" x14ac:dyDescent="0.3">
      <c r="B41" s="7"/>
      <c r="C41" s="7"/>
      <c r="D41" s="4">
        <f>SUM(D39:D40)</f>
        <v>365</v>
      </c>
      <c r="E41" s="5"/>
      <c r="F41" s="5"/>
      <c r="G41" s="13">
        <f>SUM(G39:G40)</f>
        <v>35931.994520547945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6"/>
  <sheetViews>
    <sheetView topLeftCell="A16" workbookViewId="0">
      <selection activeCell="C26" sqref="C26"/>
    </sheetView>
  </sheetViews>
  <sheetFormatPr defaultRowHeight="14.4" x14ac:dyDescent="0.3"/>
  <cols>
    <col min="1" max="1" width="26.77734375" bestFit="1" customWidth="1"/>
    <col min="2" max="3" width="10.77734375" bestFit="1" customWidth="1"/>
    <col min="5" max="5" width="12.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38443</v>
      </c>
      <c r="C4" s="3">
        <v>38533</v>
      </c>
      <c r="D4" s="4">
        <f t="shared" ref="D4:D5" si="0">IF(B4&gt;0,C4-B4+1,0)</f>
        <v>91</v>
      </c>
      <c r="E4" s="5">
        <v>18756</v>
      </c>
      <c r="F4" s="5"/>
      <c r="G4" s="6">
        <f>D4/365*E4</f>
        <v>4676.1534246575347</v>
      </c>
    </row>
    <row r="5" spans="1:7" x14ac:dyDescent="0.3">
      <c r="B5" s="3">
        <v>38534</v>
      </c>
      <c r="C5" s="3">
        <v>38807</v>
      </c>
      <c r="D5" s="4">
        <f t="shared" si="0"/>
        <v>274</v>
      </c>
      <c r="E5" s="5">
        <v>19394</v>
      </c>
      <c r="F5" s="5"/>
      <c r="G5" s="6">
        <f>D5/365*E5</f>
        <v>14558.783561643837</v>
      </c>
    </row>
    <row r="6" spans="1:7" x14ac:dyDescent="0.3">
      <c r="B6" s="7"/>
      <c r="C6" s="7"/>
      <c r="D6" s="4">
        <f>SUM(D4:D5)</f>
        <v>365</v>
      </c>
      <c r="E6" s="5"/>
      <c r="F6" s="5"/>
      <c r="G6" s="13">
        <f>SUM(G4:G5)</f>
        <v>19234.936986301371</v>
      </c>
    </row>
    <row r="8" spans="1:7" x14ac:dyDescent="0.3">
      <c r="A8" t="s">
        <v>6</v>
      </c>
      <c r="B8" s="1" t="s">
        <v>0</v>
      </c>
      <c r="C8" s="1" t="s">
        <v>1</v>
      </c>
      <c r="D8" s="1"/>
      <c r="E8" s="1" t="s">
        <v>2</v>
      </c>
      <c r="F8" s="2" t="s">
        <v>3</v>
      </c>
    </row>
    <row r="9" spans="1:7" x14ac:dyDescent="0.3">
      <c r="B9" s="3">
        <v>38443</v>
      </c>
      <c r="C9" s="3">
        <v>38533</v>
      </c>
      <c r="D9" s="4">
        <f t="shared" ref="D9:D10" si="1">IF(B9&gt;0,C9-B9+1,0)</f>
        <v>91</v>
      </c>
      <c r="E9" s="5">
        <v>19538</v>
      </c>
      <c r="F9" s="5"/>
      <c r="G9" s="6">
        <f>D9/365*E9</f>
        <v>4871.1178082191782</v>
      </c>
    </row>
    <row r="10" spans="1:7" x14ac:dyDescent="0.3">
      <c r="B10" s="3">
        <v>38534</v>
      </c>
      <c r="C10" s="3">
        <v>38807</v>
      </c>
      <c r="D10" s="4">
        <f t="shared" si="1"/>
        <v>274</v>
      </c>
      <c r="E10" s="5">
        <v>20202</v>
      </c>
      <c r="F10" s="5"/>
      <c r="G10" s="6">
        <f>D10/365*E10</f>
        <v>15165.33698630137</v>
      </c>
    </row>
    <row r="11" spans="1:7" x14ac:dyDescent="0.3">
      <c r="B11" s="7"/>
      <c r="C11" s="7"/>
      <c r="D11" s="4">
        <f>SUM(D9:D10)</f>
        <v>365</v>
      </c>
      <c r="E11" s="5"/>
      <c r="F11" s="5"/>
      <c r="G11" s="13">
        <f>SUM(G9:G10)</f>
        <v>20036.454794520549</v>
      </c>
    </row>
    <row r="12" spans="1:7" x14ac:dyDescent="0.3">
      <c r="B12" s="9"/>
      <c r="C12" s="9"/>
      <c r="D12" s="10"/>
      <c r="E12" s="11"/>
      <c r="F12" s="11"/>
      <c r="G12" s="6"/>
    </row>
    <row r="13" spans="1:7" ht="43.2" x14ac:dyDescent="0.3">
      <c r="A13" s="12" t="s">
        <v>16</v>
      </c>
      <c r="B13" s="1" t="s">
        <v>0</v>
      </c>
      <c r="C13" s="1" t="s">
        <v>1</v>
      </c>
      <c r="D13" s="1"/>
      <c r="E13" s="1" t="s">
        <v>2</v>
      </c>
      <c r="F13" s="2" t="s">
        <v>3</v>
      </c>
    </row>
    <row r="14" spans="1:7" x14ac:dyDescent="0.3">
      <c r="B14" s="3">
        <v>38443</v>
      </c>
      <c r="C14" s="3">
        <v>38662</v>
      </c>
      <c r="D14" s="4">
        <f t="shared" ref="D14:D15" si="2">IF(B14&gt;0,C14-B14+1,0)</f>
        <v>220</v>
      </c>
      <c r="E14" s="5">
        <v>20851</v>
      </c>
      <c r="F14" s="5"/>
      <c r="G14" s="6">
        <f>D14/365*E14</f>
        <v>12567.726027397259</v>
      </c>
    </row>
    <row r="15" spans="1:7" x14ac:dyDescent="0.3">
      <c r="B15" s="3">
        <v>38663</v>
      </c>
      <c r="C15" s="3">
        <v>38807</v>
      </c>
      <c r="D15" s="4">
        <f t="shared" si="2"/>
        <v>145</v>
      </c>
      <c r="E15" s="5">
        <v>21560</v>
      </c>
      <c r="F15" s="5"/>
      <c r="G15" s="6">
        <f>D15/365*E15</f>
        <v>8564.9315068493142</v>
      </c>
    </row>
    <row r="16" spans="1:7" x14ac:dyDescent="0.3">
      <c r="B16" s="7"/>
      <c r="C16" s="7"/>
      <c r="D16" s="4">
        <f>SUM(D14:D15)</f>
        <v>365</v>
      </c>
      <c r="E16" s="5"/>
      <c r="F16" s="5"/>
      <c r="G16" s="13">
        <f>SUM(G14:G15)</f>
        <v>21132.657534246573</v>
      </c>
    </row>
    <row r="17" spans="1:7" x14ac:dyDescent="0.3">
      <c r="B17" s="9"/>
      <c r="C17" s="9"/>
      <c r="D17" s="10"/>
      <c r="E17" s="11"/>
      <c r="F17" s="11"/>
      <c r="G17" s="6"/>
    </row>
    <row r="18" spans="1:7" ht="43.2" x14ac:dyDescent="0.3">
      <c r="A18" s="12" t="s">
        <v>15</v>
      </c>
      <c r="B18" s="1" t="s">
        <v>0</v>
      </c>
      <c r="C18" s="1" t="s">
        <v>1</v>
      </c>
      <c r="D18" s="1"/>
      <c r="E18" s="1" t="s">
        <v>2</v>
      </c>
      <c r="F18" s="2" t="s">
        <v>3</v>
      </c>
    </row>
    <row r="19" spans="1:7" x14ac:dyDescent="0.3">
      <c r="B19" s="3">
        <v>38443</v>
      </c>
      <c r="C19" s="3">
        <v>38662</v>
      </c>
      <c r="D19" s="4">
        <f t="shared" ref="D19:D20" si="3">IF(B19&gt;0,C19-B19+1,0)</f>
        <v>220</v>
      </c>
      <c r="E19" s="5">
        <v>21849</v>
      </c>
      <c r="F19" s="5"/>
      <c r="G19" s="6">
        <f>D19/365*E19</f>
        <v>13169.260273972603</v>
      </c>
    </row>
    <row r="20" spans="1:7" x14ac:dyDescent="0.3">
      <c r="B20" s="3">
        <v>38663</v>
      </c>
      <c r="C20" s="3">
        <v>38807</v>
      </c>
      <c r="D20" s="4">
        <f t="shared" si="3"/>
        <v>145</v>
      </c>
      <c r="E20" s="5">
        <v>22592</v>
      </c>
      <c r="F20" s="5"/>
      <c r="G20" s="6">
        <f>D20/365*E20</f>
        <v>8974.9041095890407</v>
      </c>
    </row>
    <row r="21" spans="1:7" x14ac:dyDescent="0.3">
      <c r="B21" s="7"/>
      <c r="C21" s="7"/>
      <c r="D21" s="4">
        <f>SUM(D19:D20)</f>
        <v>365</v>
      </c>
      <c r="E21" s="5"/>
      <c r="F21" s="5"/>
      <c r="G21" s="13">
        <f>SUM(G19:G20)</f>
        <v>22144.164383561641</v>
      </c>
    </row>
    <row r="22" spans="1:7" x14ac:dyDescent="0.3">
      <c r="B22" s="9"/>
      <c r="C22" s="9"/>
      <c r="D22" s="10"/>
      <c r="E22" s="11"/>
      <c r="F22" s="11"/>
      <c r="G22" s="6"/>
    </row>
    <row r="23" spans="1:7" ht="43.2" x14ac:dyDescent="0.3">
      <c r="A23" s="12" t="s">
        <v>13</v>
      </c>
      <c r="B23" s="1" t="s">
        <v>0</v>
      </c>
      <c r="C23" s="1" t="s">
        <v>1</v>
      </c>
      <c r="D23" s="1"/>
      <c r="E23" s="1" t="s">
        <v>2</v>
      </c>
      <c r="F23" s="2" t="s">
        <v>3</v>
      </c>
    </row>
    <row r="24" spans="1:7" x14ac:dyDescent="0.3">
      <c r="B24" s="3">
        <v>38443</v>
      </c>
      <c r="C24" s="3">
        <v>38662</v>
      </c>
      <c r="D24" s="4">
        <f t="shared" ref="D24:D25" si="4">IF(B24&gt;0,C24-B24+1,0)</f>
        <v>220</v>
      </c>
      <c r="E24" s="5">
        <v>22932</v>
      </c>
      <c r="F24" s="5"/>
      <c r="G24" s="6">
        <f>D24/365*E24</f>
        <v>13822.027397260274</v>
      </c>
    </row>
    <row r="25" spans="1:7" x14ac:dyDescent="0.3">
      <c r="B25" s="3">
        <v>38663</v>
      </c>
      <c r="C25" s="3">
        <v>38807</v>
      </c>
      <c r="D25" s="4">
        <f t="shared" si="4"/>
        <v>145</v>
      </c>
      <c r="E25" s="5">
        <v>23712</v>
      </c>
      <c r="F25" s="5"/>
      <c r="G25" s="6">
        <f>D25/365*E25</f>
        <v>9419.8356164383549</v>
      </c>
    </row>
    <row r="26" spans="1:7" x14ac:dyDescent="0.3">
      <c r="B26" s="7"/>
      <c r="C26" s="7"/>
      <c r="D26" s="4">
        <f>SUM(D24:D25)</f>
        <v>365</v>
      </c>
      <c r="E26" s="5"/>
      <c r="F26" s="5"/>
      <c r="G26" s="13">
        <f>SUM(G24:G25)</f>
        <v>23241.863013698628</v>
      </c>
    </row>
    <row r="27" spans="1:7" x14ac:dyDescent="0.3">
      <c r="B27" s="9"/>
      <c r="C27" s="9"/>
      <c r="D27" s="10"/>
      <c r="E27" s="11"/>
      <c r="F27" s="11"/>
      <c r="G27" s="6"/>
    </row>
    <row r="28" spans="1:7" x14ac:dyDescent="0.3">
      <c r="A28" t="s">
        <v>7</v>
      </c>
      <c r="B28" s="1" t="s">
        <v>0</v>
      </c>
      <c r="C28" s="1" t="s">
        <v>1</v>
      </c>
      <c r="D28" s="1"/>
      <c r="E28" s="1" t="s">
        <v>2</v>
      </c>
      <c r="F28" s="2" t="s">
        <v>3</v>
      </c>
    </row>
    <row r="29" spans="1:7" x14ac:dyDescent="0.3">
      <c r="B29" s="3">
        <v>38443</v>
      </c>
      <c r="C29" s="3">
        <v>38533</v>
      </c>
      <c r="D29" s="4">
        <f t="shared" ref="D29:D30" si="5">IF(B29&gt;0,C29-B29+1,0)</f>
        <v>91</v>
      </c>
      <c r="E29" s="5">
        <v>25000</v>
      </c>
      <c r="F29" s="5"/>
      <c r="G29" s="6">
        <f>D29/365*E29</f>
        <v>6232.8767123287671</v>
      </c>
    </row>
    <row r="30" spans="1:7" x14ac:dyDescent="0.3">
      <c r="B30" s="3">
        <v>38534</v>
      </c>
      <c r="C30" s="3">
        <v>38807</v>
      </c>
      <c r="D30" s="4">
        <f t="shared" si="5"/>
        <v>274</v>
      </c>
      <c r="E30" s="5">
        <v>25850</v>
      </c>
      <c r="F30" s="5"/>
      <c r="G30" s="6">
        <f>D30/365*E30</f>
        <v>19405.205479452055</v>
      </c>
    </row>
    <row r="31" spans="1:7" x14ac:dyDescent="0.3">
      <c r="B31" s="7"/>
      <c r="C31" s="7"/>
      <c r="D31" s="4">
        <f>SUM(D29:D30)</f>
        <v>365</v>
      </c>
      <c r="E31" s="5"/>
      <c r="F31" s="5"/>
      <c r="G31" s="13">
        <f>SUM(G29:G30)</f>
        <v>25638.082191780821</v>
      </c>
    </row>
    <row r="33" spans="1:7" x14ac:dyDescent="0.3">
      <c r="A33" t="s">
        <v>8</v>
      </c>
      <c r="B33" s="1" t="s">
        <v>0</v>
      </c>
      <c r="C33" s="1" t="s">
        <v>1</v>
      </c>
      <c r="D33" s="1"/>
      <c r="E33" s="1" t="s">
        <v>2</v>
      </c>
      <c r="F33" s="2" t="s">
        <v>3</v>
      </c>
    </row>
    <row r="34" spans="1:7" x14ac:dyDescent="0.3">
      <c r="B34" s="3">
        <v>38443</v>
      </c>
      <c r="C34" s="3">
        <v>38533</v>
      </c>
      <c r="D34" s="4">
        <f t="shared" ref="D34:D35" si="6">IF(B34&gt;0,C34-B34+1,0)</f>
        <v>91</v>
      </c>
      <c r="E34" s="5">
        <v>25942</v>
      </c>
      <c r="F34" s="5"/>
      <c r="G34" s="6">
        <f>D34/365*E34</f>
        <v>6467.7315068493153</v>
      </c>
    </row>
    <row r="35" spans="1:7" x14ac:dyDescent="0.3">
      <c r="B35" s="3">
        <v>38534</v>
      </c>
      <c r="C35" s="3">
        <v>38807</v>
      </c>
      <c r="D35" s="4">
        <f t="shared" si="6"/>
        <v>274</v>
      </c>
      <c r="E35" s="5">
        <v>27163</v>
      </c>
      <c r="F35" s="5"/>
      <c r="G35" s="6">
        <f>D35/365*E35</f>
        <v>20390.85479452055</v>
      </c>
    </row>
    <row r="36" spans="1:7" x14ac:dyDescent="0.3">
      <c r="B36" s="7"/>
      <c r="C36" s="7"/>
      <c r="D36" s="4">
        <f>SUM(D34:D35)</f>
        <v>365</v>
      </c>
      <c r="E36" s="5"/>
      <c r="F36" s="5"/>
      <c r="G36" s="13">
        <f>SUM(G34:G35)</f>
        <v>26858.586301369865</v>
      </c>
    </row>
    <row r="38" spans="1:7" x14ac:dyDescent="0.3">
      <c r="A38" t="s">
        <v>9</v>
      </c>
      <c r="B38" s="1" t="s">
        <v>0</v>
      </c>
      <c r="C38" s="1" t="s">
        <v>1</v>
      </c>
      <c r="D38" s="1"/>
      <c r="E38" s="1" t="s">
        <v>2</v>
      </c>
      <c r="F38" s="2" t="s">
        <v>3</v>
      </c>
    </row>
    <row r="39" spans="1:7" x14ac:dyDescent="0.3">
      <c r="B39" s="3">
        <v>38443</v>
      </c>
      <c r="C39" s="3">
        <v>38533</v>
      </c>
      <c r="D39" s="4">
        <f t="shared" ref="D39:D40" si="7">IF(B39&gt;0,C39-B39+1,0)</f>
        <v>91</v>
      </c>
      <c r="E39" s="5">
        <v>27061</v>
      </c>
      <c r="F39" s="5"/>
      <c r="G39" s="6">
        <f>D39/365*E39</f>
        <v>6746.7150684931512</v>
      </c>
    </row>
    <row r="40" spans="1:7" x14ac:dyDescent="0.3">
      <c r="B40" s="3">
        <v>38534</v>
      </c>
      <c r="C40" s="3">
        <v>38807</v>
      </c>
      <c r="D40" s="4">
        <f t="shared" si="7"/>
        <v>274</v>
      </c>
      <c r="E40" s="5">
        <v>28320</v>
      </c>
      <c r="F40" s="5"/>
      <c r="G40" s="6">
        <f>D40/365*E40</f>
        <v>21259.397260273974</v>
      </c>
    </row>
    <row r="41" spans="1:7" x14ac:dyDescent="0.3">
      <c r="B41" s="7"/>
      <c r="C41" s="7"/>
      <c r="D41" s="4">
        <f>SUM(D39:D40)</f>
        <v>365</v>
      </c>
      <c r="E41" s="5"/>
      <c r="F41" s="5"/>
      <c r="G41" s="13">
        <f>SUM(G39:G40)</f>
        <v>28006.112328767125</v>
      </c>
    </row>
    <row r="43" spans="1:7" x14ac:dyDescent="0.3">
      <c r="A43" t="s">
        <v>10</v>
      </c>
      <c r="B43" s="1" t="s">
        <v>0</v>
      </c>
      <c r="C43" s="1" t="s">
        <v>1</v>
      </c>
      <c r="D43" s="1"/>
      <c r="E43" s="1" t="s">
        <v>2</v>
      </c>
      <c r="F43" s="2" t="s">
        <v>3</v>
      </c>
    </row>
    <row r="44" spans="1:7" x14ac:dyDescent="0.3">
      <c r="B44" s="3">
        <v>38443</v>
      </c>
      <c r="C44" s="3">
        <v>38533</v>
      </c>
      <c r="D44" s="4">
        <f t="shared" ref="D44:D45" si="8">IF(B44&gt;0,C44-B44+1,0)</f>
        <v>91</v>
      </c>
      <c r="E44" s="5">
        <v>27907</v>
      </c>
      <c r="F44" s="5"/>
      <c r="G44" s="6">
        <f>D44/365*E44</f>
        <v>6957.635616438356</v>
      </c>
    </row>
    <row r="45" spans="1:7" x14ac:dyDescent="0.3">
      <c r="B45" s="3">
        <v>38534</v>
      </c>
      <c r="C45" s="3">
        <v>38807</v>
      </c>
      <c r="D45" s="4">
        <f t="shared" si="8"/>
        <v>274</v>
      </c>
      <c r="E45" s="5">
        <v>29073</v>
      </c>
      <c r="F45" s="5"/>
      <c r="G45" s="6">
        <f>D45/365*E45</f>
        <v>21824.663013698631</v>
      </c>
    </row>
    <row r="46" spans="1:7" x14ac:dyDescent="0.3">
      <c r="B46" s="7"/>
      <c r="C46" s="7"/>
      <c r="D46" s="4">
        <f>SUM(D44:D45)</f>
        <v>365</v>
      </c>
      <c r="E46" s="5"/>
      <c r="F46" s="5"/>
      <c r="G46" s="13">
        <f>SUM(G44:G45)</f>
        <v>28782.298630136989</v>
      </c>
    </row>
    <row r="48" spans="1:7" x14ac:dyDescent="0.3">
      <c r="A48" t="s">
        <v>11</v>
      </c>
      <c r="B48" s="1" t="s">
        <v>0</v>
      </c>
      <c r="C48" s="1" t="s">
        <v>1</v>
      </c>
      <c r="D48" s="1"/>
      <c r="E48" s="1" t="s">
        <v>2</v>
      </c>
      <c r="F48" s="2" t="s">
        <v>3</v>
      </c>
    </row>
    <row r="49" spans="1:7" x14ac:dyDescent="0.3">
      <c r="B49" s="3">
        <v>38443</v>
      </c>
      <c r="C49" s="3">
        <v>38533</v>
      </c>
      <c r="D49" s="4">
        <f t="shared" ref="D49:D50" si="9">IF(B49&gt;0,C49-B49+1,0)</f>
        <v>91</v>
      </c>
      <c r="E49" s="5">
        <v>28682</v>
      </c>
      <c r="F49" s="5"/>
      <c r="G49" s="6">
        <f>D49/365*E49</f>
        <v>7150.8547945205482</v>
      </c>
    </row>
    <row r="50" spans="1:7" x14ac:dyDescent="0.3">
      <c r="B50" s="3">
        <v>38534</v>
      </c>
      <c r="C50" s="3">
        <v>38807</v>
      </c>
      <c r="D50" s="4">
        <f t="shared" si="9"/>
        <v>274</v>
      </c>
      <c r="E50" s="5">
        <v>29875</v>
      </c>
      <c r="F50" s="5"/>
      <c r="G50" s="6">
        <f>D50/365*E50</f>
        <v>22426.712328767124</v>
      </c>
    </row>
    <row r="51" spans="1:7" x14ac:dyDescent="0.3">
      <c r="B51" s="7"/>
      <c r="C51" s="7"/>
      <c r="D51" s="4">
        <f>SUM(D49:D50)</f>
        <v>365</v>
      </c>
      <c r="E51" s="5"/>
      <c r="F51" s="5"/>
      <c r="G51" s="13">
        <f>SUM(G49:G50)</f>
        <v>29577.56712328767</v>
      </c>
    </row>
    <row r="53" spans="1:7" x14ac:dyDescent="0.3">
      <c r="A53" t="s">
        <v>12</v>
      </c>
      <c r="B53" s="1" t="s">
        <v>0</v>
      </c>
      <c r="C53" s="1" t="s">
        <v>1</v>
      </c>
      <c r="D53" s="1"/>
      <c r="E53" s="1" t="s">
        <v>2</v>
      </c>
      <c r="F53" s="2" t="s">
        <v>3</v>
      </c>
    </row>
    <row r="54" spans="1:7" x14ac:dyDescent="0.3">
      <c r="B54" s="3">
        <v>38443</v>
      </c>
      <c r="C54" s="3">
        <v>38533</v>
      </c>
      <c r="D54" s="4">
        <f t="shared" ref="D54:D55" si="10">IF(B54&gt;0,C54-B54+1,0)</f>
        <v>91</v>
      </c>
      <c r="E54" s="5">
        <v>30994</v>
      </c>
      <c r="F54" s="5"/>
      <c r="G54" s="6">
        <f>D54/365*E54</f>
        <v>7727.271232876712</v>
      </c>
    </row>
    <row r="55" spans="1:7" x14ac:dyDescent="0.3">
      <c r="B55" s="3">
        <v>38534</v>
      </c>
      <c r="C55" s="3">
        <v>38807</v>
      </c>
      <c r="D55" s="4">
        <f t="shared" si="10"/>
        <v>274</v>
      </c>
      <c r="E55" s="5">
        <v>32048</v>
      </c>
      <c r="F55" s="5"/>
      <c r="G55" s="6">
        <f>D55/365*E55</f>
        <v>24057.950684931508</v>
      </c>
    </row>
    <row r="56" spans="1:7" x14ac:dyDescent="0.3">
      <c r="B56" s="7"/>
      <c r="C56" s="7"/>
      <c r="D56" s="4">
        <f>SUM(D54:D55)</f>
        <v>365</v>
      </c>
      <c r="E56" s="5"/>
      <c r="F56" s="5"/>
      <c r="G56" s="13">
        <f>SUM(G54:G55)</f>
        <v>31785.22191780822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1"/>
  <sheetViews>
    <sheetView topLeftCell="A9" workbookViewId="0">
      <selection activeCell="D40" sqref="D40"/>
    </sheetView>
  </sheetViews>
  <sheetFormatPr defaultRowHeight="14.4" x14ac:dyDescent="0.3"/>
  <cols>
    <col min="1" max="1" width="26.77734375" bestFit="1" customWidth="1"/>
    <col min="2" max="3" width="10.77734375" bestFit="1" customWidth="1"/>
    <col min="5" max="5" width="18.5546875"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38078</v>
      </c>
      <c r="C4" s="3">
        <v>38168</v>
      </c>
      <c r="D4" s="4">
        <f t="shared" ref="D4:D5" si="0">IF(B4&gt;0,C4-B4+1,0)</f>
        <v>91</v>
      </c>
      <c r="E4" s="5">
        <v>18000</v>
      </c>
      <c r="F4" s="5"/>
      <c r="G4" s="6">
        <f>D4/365*E4</f>
        <v>4487.6712328767126</v>
      </c>
    </row>
    <row r="5" spans="1:7" x14ac:dyDescent="0.3">
      <c r="B5" s="3">
        <v>38169</v>
      </c>
      <c r="C5" s="3">
        <v>38442</v>
      </c>
      <c r="D5" s="4">
        <f t="shared" si="0"/>
        <v>274</v>
      </c>
      <c r="E5" s="5">
        <v>18756</v>
      </c>
      <c r="F5" s="5"/>
      <c r="G5" s="6">
        <f>D5/365*E5</f>
        <v>14079.846575342466</v>
      </c>
    </row>
    <row r="6" spans="1:7" x14ac:dyDescent="0.3">
      <c r="B6" s="7"/>
      <c r="C6" s="7"/>
      <c r="D6" s="4">
        <f>SUM(D4:D5)</f>
        <v>365</v>
      </c>
      <c r="E6" s="5"/>
      <c r="F6" s="5"/>
      <c r="G6" s="13">
        <f>SUM(G4:G5)</f>
        <v>18567.517808219178</v>
      </c>
    </row>
    <row r="8" spans="1:7" x14ac:dyDescent="0.3">
      <c r="A8" t="s">
        <v>6</v>
      </c>
      <c r="B8" s="1" t="s">
        <v>0</v>
      </c>
      <c r="C8" s="1" t="s">
        <v>1</v>
      </c>
      <c r="D8" s="1"/>
      <c r="E8" s="1" t="s">
        <v>2</v>
      </c>
      <c r="F8" s="2" t="s">
        <v>3</v>
      </c>
    </row>
    <row r="9" spans="1:7" x14ac:dyDescent="0.3">
      <c r="B9" s="3">
        <v>38078</v>
      </c>
      <c r="C9" s="3">
        <v>38168</v>
      </c>
      <c r="D9" s="4">
        <f t="shared" ref="D9:D10" si="1">IF(B9&gt;0,C9-B9+1,0)</f>
        <v>91</v>
      </c>
      <c r="E9" s="5">
        <v>18750</v>
      </c>
      <c r="F9" s="5"/>
      <c r="G9" s="6">
        <f>D9/365*E9</f>
        <v>4674.6575342465758</v>
      </c>
    </row>
    <row r="10" spans="1:7" x14ac:dyDescent="0.3">
      <c r="B10" s="3">
        <v>38169</v>
      </c>
      <c r="C10" s="3">
        <v>38442</v>
      </c>
      <c r="D10" s="4">
        <f t="shared" si="1"/>
        <v>274</v>
      </c>
      <c r="E10" s="5">
        <v>19538</v>
      </c>
      <c r="F10" s="5"/>
      <c r="G10" s="6">
        <f>D10/365*E10</f>
        <v>14666.882191780822</v>
      </c>
    </row>
    <row r="11" spans="1:7" x14ac:dyDescent="0.3">
      <c r="B11" s="7"/>
      <c r="C11" s="7"/>
      <c r="D11" s="4">
        <f>SUM(D9:D10)</f>
        <v>365</v>
      </c>
      <c r="E11" s="5"/>
      <c r="F11" s="5"/>
      <c r="G11" s="13">
        <f>SUM(G9:G10)</f>
        <v>19341.539726027397</v>
      </c>
    </row>
    <row r="12" spans="1:7" x14ac:dyDescent="0.3">
      <c r="B12" s="9"/>
      <c r="C12" s="9"/>
      <c r="D12" s="10"/>
      <c r="E12" s="11"/>
      <c r="F12" s="11"/>
      <c r="G12" s="6"/>
    </row>
    <row r="13" spans="1:7" ht="43.2" x14ac:dyDescent="0.3">
      <c r="A13" s="12" t="s">
        <v>17</v>
      </c>
      <c r="B13" s="1" t="s">
        <v>0</v>
      </c>
      <c r="C13" s="1" t="s">
        <v>1</v>
      </c>
      <c r="D13" s="1"/>
      <c r="E13" s="1" t="s">
        <v>2</v>
      </c>
      <c r="F13" s="2" t="s">
        <v>3</v>
      </c>
    </row>
    <row r="14" spans="1:7" x14ac:dyDescent="0.3">
      <c r="B14" s="3">
        <v>38078</v>
      </c>
      <c r="C14" s="3">
        <v>38297</v>
      </c>
      <c r="D14" s="4">
        <f t="shared" ref="D14:D15" si="2">IF(B14&gt;0,C14-B14+1,0)</f>
        <v>220</v>
      </c>
      <c r="E14" s="5">
        <v>19724</v>
      </c>
      <c r="F14" s="5"/>
      <c r="G14" s="6">
        <f>D14/365*E14</f>
        <v>11888.438356164383</v>
      </c>
    </row>
    <row r="15" spans="1:7" x14ac:dyDescent="0.3">
      <c r="B15" s="3">
        <v>38298</v>
      </c>
      <c r="C15" s="3">
        <v>38442</v>
      </c>
      <c r="D15" s="4">
        <f t="shared" si="2"/>
        <v>145</v>
      </c>
      <c r="E15" s="5">
        <v>20552</v>
      </c>
      <c r="F15" s="5"/>
      <c r="G15" s="6">
        <f>D15/365*E15</f>
        <v>8164.4931506849307</v>
      </c>
    </row>
    <row r="16" spans="1:7" x14ac:dyDescent="0.3">
      <c r="B16" s="7"/>
      <c r="C16" s="7"/>
      <c r="D16" s="4">
        <f>SUM(D14:D15)</f>
        <v>365</v>
      </c>
      <c r="E16" s="5"/>
      <c r="F16" s="5"/>
      <c r="G16" s="13">
        <f>SUM(G14:G15)</f>
        <v>20052.931506849312</v>
      </c>
    </row>
    <row r="17" spans="1:7" x14ac:dyDescent="0.3">
      <c r="B17" s="9"/>
      <c r="C17" s="9"/>
      <c r="D17" s="10"/>
      <c r="E17" s="11"/>
      <c r="F17" s="11"/>
      <c r="G17" s="6"/>
    </row>
    <row r="18" spans="1:7" ht="43.2" x14ac:dyDescent="0.3">
      <c r="A18" s="12" t="s">
        <v>16</v>
      </c>
      <c r="B18" s="1" t="s">
        <v>0</v>
      </c>
      <c r="C18" s="1" t="s">
        <v>1</v>
      </c>
      <c r="D18" s="1"/>
      <c r="E18" s="1" t="s">
        <v>2</v>
      </c>
      <c r="F18" s="2" t="s">
        <v>3</v>
      </c>
    </row>
    <row r="19" spans="1:7" x14ac:dyDescent="0.3">
      <c r="B19" s="3">
        <v>38078</v>
      </c>
      <c r="C19" s="3">
        <v>38297</v>
      </c>
      <c r="D19" s="4">
        <f t="shared" ref="D19:D20" si="3">IF(B19&gt;0,C19-B19+1,0)</f>
        <v>220</v>
      </c>
      <c r="E19" s="5">
        <v>20011</v>
      </c>
      <c r="F19" s="5"/>
      <c r="G19" s="6">
        <f>D19/365*E19</f>
        <v>12061.424657534246</v>
      </c>
    </row>
    <row r="20" spans="1:7" x14ac:dyDescent="0.3">
      <c r="B20" s="3">
        <v>38298</v>
      </c>
      <c r="C20" s="3">
        <v>38442</v>
      </c>
      <c r="D20" s="4">
        <f t="shared" si="3"/>
        <v>145</v>
      </c>
      <c r="E20" s="5">
        <v>20851</v>
      </c>
      <c r="F20" s="5"/>
      <c r="G20" s="6">
        <f>D20/365*E20</f>
        <v>8283.2739726027394</v>
      </c>
    </row>
    <row r="21" spans="1:7" x14ac:dyDescent="0.3">
      <c r="B21" s="7"/>
      <c r="C21" s="7"/>
      <c r="D21" s="4">
        <f>SUM(D19:D20)</f>
        <v>365</v>
      </c>
      <c r="E21" s="5"/>
      <c r="F21" s="5"/>
      <c r="G21" s="13">
        <f>SUM(G19:G20)</f>
        <v>20344.698630136983</v>
      </c>
    </row>
    <row r="22" spans="1:7" x14ac:dyDescent="0.3">
      <c r="B22" s="9"/>
      <c r="C22" s="9"/>
      <c r="D22" s="10"/>
      <c r="E22" s="11"/>
      <c r="F22" s="11"/>
      <c r="G22" s="6"/>
    </row>
    <row r="23" spans="1:7" ht="43.2" x14ac:dyDescent="0.3">
      <c r="A23" s="12" t="s">
        <v>15</v>
      </c>
      <c r="B23" s="1" t="s">
        <v>0</v>
      </c>
      <c r="C23" s="1" t="s">
        <v>1</v>
      </c>
      <c r="D23" s="1"/>
      <c r="E23" s="1" t="s">
        <v>2</v>
      </c>
      <c r="F23" s="2" t="s">
        <v>3</v>
      </c>
    </row>
    <row r="24" spans="1:7" x14ac:dyDescent="0.3">
      <c r="B24" s="3">
        <v>38078</v>
      </c>
      <c r="C24" s="3">
        <v>38297</v>
      </c>
      <c r="D24" s="4">
        <f t="shared" ref="D24:D25" si="4">IF(B24&gt;0,C24-B24+1,0)</f>
        <v>220</v>
      </c>
      <c r="E24" s="5">
        <v>20968</v>
      </c>
      <c r="F24" s="5"/>
      <c r="G24" s="6">
        <f>D24/365*E24</f>
        <v>12638.246575342466</v>
      </c>
    </row>
    <row r="25" spans="1:7" x14ac:dyDescent="0.3">
      <c r="B25" s="3">
        <v>38298</v>
      </c>
      <c r="C25" s="3">
        <v>38442</v>
      </c>
      <c r="D25" s="4">
        <f t="shared" si="4"/>
        <v>145</v>
      </c>
      <c r="E25" s="5">
        <v>21849</v>
      </c>
      <c r="F25" s="5"/>
      <c r="G25" s="6">
        <f>D25/365*E25</f>
        <v>8679.7397260273974</v>
      </c>
    </row>
    <row r="26" spans="1:7" x14ac:dyDescent="0.3">
      <c r="B26" s="7"/>
      <c r="C26" s="7"/>
      <c r="D26" s="4">
        <f>SUM(D24:D25)</f>
        <v>365</v>
      </c>
      <c r="E26" s="5"/>
      <c r="F26" s="5"/>
      <c r="G26" s="13">
        <f>SUM(G24:G25)</f>
        <v>21317.986301369863</v>
      </c>
    </row>
    <row r="27" spans="1:7" x14ac:dyDescent="0.3">
      <c r="B27" s="9"/>
      <c r="C27" s="9"/>
      <c r="D27" s="10"/>
      <c r="E27" s="11"/>
      <c r="F27" s="11"/>
      <c r="G27" s="6"/>
    </row>
    <row r="28" spans="1:7" ht="43.2" x14ac:dyDescent="0.3">
      <c r="A28" s="12" t="s">
        <v>13</v>
      </c>
      <c r="B28" s="1" t="s">
        <v>0</v>
      </c>
      <c r="C28" s="1" t="s">
        <v>1</v>
      </c>
      <c r="D28" s="1"/>
      <c r="E28" s="1" t="s">
        <v>2</v>
      </c>
      <c r="F28" s="2" t="s">
        <v>3</v>
      </c>
    </row>
    <row r="29" spans="1:7" x14ac:dyDescent="0.3">
      <c r="B29" s="3">
        <v>38078</v>
      </c>
      <c r="C29" s="3">
        <v>38297</v>
      </c>
      <c r="D29" s="4">
        <f t="shared" ref="D29:D30" si="5">IF(B29&gt;0,C29-B29+1,0)</f>
        <v>220</v>
      </c>
      <c r="E29" s="5">
        <v>22008</v>
      </c>
      <c r="F29" s="5"/>
      <c r="G29" s="6">
        <f>D29/365*E29</f>
        <v>13265.095890410958</v>
      </c>
    </row>
    <row r="30" spans="1:7" x14ac:dyDescent="0.3">
      <c r="B30" s="3">
        <v>38298</v>
      </c>
      <c r="C30" s="3">
        <v>38442</v>
      </c>
      <c r="D30" s="4">
        <f t="shared" si="5"/>
        <v>145</v>
      </c>
      <c r="E30" s="5">
        <v>22932</v>
      </c>
      <c r="F30" s="5"/>
      <c r="G30" s="6">
        <f>D30/365*E30</f>
        <v>9109.9726027397264</v>
      </c>
    </row>
    <row r="31" spans="1:7" x14ac:dyDescent="0.3">
      <c r="B31" s="7"/>
      <c r="C31" s="7"/>
      <c r="D31" s="4">
        <f>SUM(D29:D30)</f>
        <v>365</v>
      </c>
      <c r="E31" s="5"/>
      <c r="F31" s="5"/>
      <c r="G31" s="13">
        <f>SUM(G29:G30)</f>
        <v>22375.068493150684</v>
      </c>
    </row>
    <row r="32" spans="1:7" x14ac:dyDescent="0.3">
      <c r="B32" s="9"/>
      <c r="C32" s="9"/>
      <c r="D32" s="10"/>
      <c r="E32" s="11"/>
      <c r="F32" s="11"/>
      <c r="G32" s="6"/>
    </row>
    <row r="33" spans="1:7" x14ac:dyDescent="0.3">
      <c r="A33" t="s">
        <v>7</v>
      </c>
      <c r="B33" s="1" t="s">
        <v>0</v>
      </c>
      <c r="C33" s="1" t="s">
        <v>1</v>
      </c>
      <c r="D33" s="1"/>
      <c r="E33" s="1" t="s">
        <v>2</v>
      </c>
      <c r="F33" s="2" t="s">
        <v>3</v>
      </c>
    </row>
    <row r="34" spans="1:7" x14ac:dyDescent="0.3">
      <c r="B34" s="3">
        <v>38078</v>
      </c>
      <c r="C34" s="3">
        <v>38168</v>
      </c>
      <c r="D34" s="4">
        <f t="shared" ref="D34:D35" si="6">IF(B34&gt;0,C34-B34+1,0)</f>
        <v>91</v>
      </c>
      <c r="E34" s="5">
        <v>23959</v>
      </c>
      <c r="F34" s="5"/>
      <c r="G34" s="6">
        <f>D34/365*E34</f>
        <v>5973.3397260273978</v>
      </c>
    </row>
    <row r="35" spans="1:7" x14ac:dyDescent="0.3">
      <c r="B35" s="3">
        <v>38169</v>
      </c>
      <c r="C35" s="3">
        <v>38442</v>
      </c>
      <c r="D35" s="4">
        <f t="shared" si="6"/>
        <v>274</v>
      </c>
      <c r="E35" s="5">
        <v>25000</v>
      </c>
      <c r="F35" s="5"/>
      <c r="G35" s="6">
        <f>D35/365*E35</f>
        <v>18767.123287671235</v>
      </c>
    </row>
    <row r="36" spans="1:7" x14ac:dyDescent="0.3">
      <c r="B36" s="7"/>
      <c r="C36" s="7"/>
      <c r="D36" s="4">
        <f>SUM(D34:D35)</f>
        <v>365</v>
      </c>
      <c r="E36" s="5"/>
      <c r="F36" s="5"/>
      <c r="G36" s="13">
        <f>SUM(G34:G35)</f>
        <v>24740.463013698631</v>
      </c>
    </row>
    <row r="38" spans="1:7" x14ac:dyDescent="0.3">
      <c r="A38" t="s">
        <v>8</v>
      </c>
      <c r="B38" s="1" t="s">
        <v>0</v>
      </c>
      <c r="C38" s="1" t="s">
        <v>1</v>
      </c>
      <c r="D38" s="1"/>
      <c r="E38" s="1" t="s">
        <v>2</v>
      </c>
      <c r="F38" s="2" t="s">
        <v>3</v>
      </c>
    </row>
    <row r="39" spans="1:7" x14ac:dyDescent="0.3">
      <c r="B39" s="3">
        <v>38078</v>
      </c>
      <c r="C39" s="3">
        <v>38168</v>
      </c>
      <c r="D39" s="4">
        <f t="shared" ref="D39:D40" si="7">IF(B39&gt;0,C39-B39+1,0)</f>
        <v>91</v>
      </c>
      <c r="E39" s="5">
        <v>24593</v>
      </c>
      <c r="F39" s="5"/>
      <c r="G39" s="6">
        <f>D39/365*E39</f>
        <v>6131.4054794520553</v>
      </c>
    </row>
    <row r="40" spans="1:7" x14ac:dyDescent="0.3">
      <c r="B40" s="3">
        <v>38169</v>
      </c>
      <c r="C40" s="3">
        <v>38442</v>
      </c>
      <c r="D40" s="4">
        <f t="shared" si="7"/>
        <v>274</v>
      </c>
      <c r="E40" s="5">
        <v>25942</v>
      </c>
      <c r="F40" s="5"/>
      <c r="G40" s="6">
        <f>D40/365*E40</f>
        <v>19474.268493150685</v>
      </c>
    </row>
    <row r="41" spans="1:7" x14ac:dyDescent="0.3">
      <c r="B41" s="7"/>
      <c r="C41" s="7"/>
      <c r="D41" s="4">
        <f>SUM(D39:D40)</f>
        <v>365</v>
      </c>
      <c r="E41" s="5"/>
      <c r="F41" s="5"/>
      <c r="G41" s="13">
        <f>SUM(G39:G40)</f>
        <v>25605.673972602741</v>
      </c>
    </row>
    <row r="43" spans="1:7" x14ac:dyDescent="0.3">
      <c r="A43" t="s">
        <v>9</v>
      </c>
      <c r="B43" s="1" t="s">
        <v>0</v>
      </c>
      <c r="C43" s="1" t="s">
        <v>1</v>
      </c>
      <c r="D43" s="1"/>
      <c r="E43" s="1" t="s">
        <v>2</v>
      </c>
      <c r="F43" s="2" t="s">
        <v>3</v>
      </c>
    </row>
    <row r="44" spans="1:7" x14ac:dyDescent="0.3">
      <c r="B44" s="3">
        <v>38078</v>
      </c>
      <c r="C44" s="3">
        <v>38168</v>
      </c>
      <c r="D44" s="4">
        <f t="shared" ref="D44:D45" si="8">IF(B44&gt;0,C44-B44+1,0)</f>
        <v>91</v>
      </c>
      <c r="E44" s="5">
        <v>25654</v>
      </c>
      <c r="F44" s="5"/>
      <c r="G44" s="6">
        <f>D44/365*E44</f>
        <v>6395.9287671232878</v>
      </c>
    </row>
    <row r="45" spans="1:7" x14ac:dyDescent="0.3">
      <c r="B45" s="3">
        <v>38169</v>
      </c>
      <c r="C45" s="3">
        <v>38442</v>
      </c>
      <c r="D45" s="4">
        <f t="shared" si="8"/>
        <v>274</v>
      </c>
      <c r="E45" s="5">
        <v>27061</v>
      </c>
      <c r="F45" s="5"/>
      <c r="G45" s="6">
        <f>D45/365*E45</f>
        <v>20314.284931506849</v>
      </c>
    </row>
    <row r="46" spans="1:7" x14ac:dyDescent="0.3">
      <c r="B46" s="7"/>
      <c r="C46" s="7"/>
      <c r="D46" s="4">
        <f>SUM(D44:D45)</f>
        <v>365</v>
      </c>
      <c r="E46" s="5"/>
      <c r="F46" s="5"/>
      <c r="G46" s="13">
        <f>SUM(G44:G45)</f>
        <v>26710.213698630138</v>
      </c>
    </row>
    <row r="48" spans="1:7" x14ac:dyDescent="0.3">
      <c r="A48" t="s">
        <v>10</v>
      </c>
      <c r="B48" s="1" t="s">
        <v>0</v>
      </c>
      <c r="C48" s="1" t="s">
        <v>1</v>
      </c>
      <c r="D48" s="1"/>
      <c r="E48" s="1" t="s">
        <v>2</v>
      </c>
      <c r="F48" s="2" t="s">
        <v>3</v>
      </c>
    </row>
    <row r="49" spans="1:7" x14ac:dyDescent="0.3">
      <c r="B49" s="3">
        <v>38078</v>
      </c>
      <c r="C49" s="3">
        <v>38168</v>
      </c>
      <c r="D49" s="4">
        <f t="shared" ref="D49:D50" si="9">IF(B49&gt;0,C49-B49+1,0)</f>
        <v>91</v>
      </c>
      <c r="E49" s="5">
        <v>26586</v>
      </c>
      <c r="F49" s="5"/>
      <c r="G49" s="6">
        <f>D49/365*E49</f>
        <v>6628.2904109589044</v>
      </c>
    </row>
    <row r="50" spans="1:7" x14ac:dyDescent="0.3">
      <c r="B50" s="3">
        <v>38169</v>
      </c>
      <c r="C50" s="3">
        <v>38442</v>
      </c>
      <c r="D50" s="4">
        <f t="shared" si="9"/>
        <v>274</v>
      </c>
      <c r="E50" s="5">
        <v>27907</v>
      </c>
      <c r="F50" s="5"/>
      <c r="G50" s="6">
        <f>D50/365*E50</f>
        <v>20949.364383561646</v>
      </c>
    </row>
    <row r="51" spans="1:7" x14ac:dyDescent="0.3">
      <c r="B51" s="7"/>
      <c r="C51" s="7"/>
      <c r="D51" s="4">
        <f>SUM(D49:D50)</f>
        <v>365</v>
      </c>
      <c r="E51" s="5"/>
      <c r="F51" s="5"/>
      <c r="G51" s="13">
        <f>SUM(G49:G50)</f>
        <v>27577.654794520549</v>
      </c>
    </row>
    <row r="53" spans="1:7" x14ac:dyDescent="0.3">
      <c r="A53" t="s">
        <v>11</v>
      </c>
      <c r="B53" s="1" t="s">
        <v>0</v>
      </c>
      <c r="C53" s="1" t="s">
        <v>1</v>
      </c>
      <c r="D53" s="1"/>
      <c r="E53" s="1" t="s">
        <v>2</v>
      </c>
      <c r="F53" s="2" t="s">
        <v>3</v>
      </c>
    </row>
    <row r="54" spans="1:7" x14ac:dyDescent="0.3">
      <c r="B54" s="3">
        <v>38078</v>
      </c>
      <c r="C54" s="3">
        <v>38168</v>
      </c>
      <c r="D54" s="4">
        <f t="shared" ref="D54:D55" si="10">IF(B54&gt;0,C54-B54+1,0)</f>
        <v>91</v>
      </c>
      <c r="E54" s="5">
        <v>27324</v>
      </c>
      <c r="F54" s="5"/>
      <c r="G54" s="6">
        <f>D54/365*E54</f>
        <v>6812.2849315068497</v>
      </c>
    </row>
    <row r="55" spans="1:7" x14ac:dyDescent="0.3">
      <c r="B55" s="3">
        <v>38169</v>
      </c>
      <c r="C55" s="3">
        <v>38442</v>
      </c>
      <c r="D55" s="4">
        <f t="shared" si="10"/>
        <v>274</v>
      </c>
      <c r="E55" s="5">
        <v>28682</v>
      </c>
      <c r="F55" s="5"/>
      <c r="G55" s="6">
        <f>D55/365*E55</f>
        <v>21531.145205479454</v>
      </c>
    </row>
    <row r="56" spans="1:7" x14ac:dyDescent="0.3">
      <c r="B56" s="7"/>
      <c r="C56" s="7"/>
      <c r="D56" s="4">
        <f>SUM(D54:D55)</f>
        <v>365</v>
      </c>
      <c r="E56" s="5"/>
      <c r="F56" s="5"/>
      <c r="G56" s="13">
        <f>SUM(G54:G55)</f>
        <v>28343.430136986302</v>
      </c>
    </row>
    <row r="58" spans="1:7" x14ac:dyDescent="0.3">
      <c r="A58" t="s">
        <v>12</v>
      </c>
      <c r="B58" s="1" t="s">
        <v>0</v>
      </c>
      <c r="C58" s="1" t="s">
        <v>1</v>
      </c>
      <c r="D58" s="1"/>
      <c r="E58" s="1" t="s">
        <v>2</v>
      </c>
      <c r="F58" s="2" t="s">
        <v>3</v>
      </c>
    </row>
    <row r="59" spans="1:7" x14ac:dyDescent="0.3">
      <c r="B59" s="3">
        <v>38078</v>
      </c>
      <c r="C59" s="3">
        <v>38168</v>
      </c>
      <c r="D59" s="4">
        <f t="shared" ref="D59:D60" si="11">IF(B59&gt;0,C59-B59+1,0)</f>
        <v>91</v>
      </c>
      <c r="E59" s="5">
        <v>29745</v>
      </c>
      <c r="F59" s="5"/>
      <c r="G59" s="6">
        <f>D59/365*E59</f>
        <v>7415.8767123287671</v>
      </c>
    </row>
    <row r="60" spans="1:7" x14ac:dyDescent="0.3">
      <c r="B60" s="3">
        <v>38169</v>
      </c>
      <c r="C60" s="3">
        <v>38442</v>
      </c>
      <c r="D60" s="4">
        <f t="shared" si="11"/>
        <v>274</v>
      </c>
      <c r="E60" s="5">
        <v>30994</v>
      </c>
      <c r="F60" s="5"/>
      <c r="G60" s="6">
        <f>D60/365*E60</f>
        <v>23266.728767123288</v>
      </c>
    </row>
    <row r="61" spans="1:7" x14ac:dyDescent="0.3">
      <c r="B61" s="7"/>
      <c r="C61" s="7"/>
      <c r="D61" s="4">
        <f>SUM(D59:D60)</f>
        <v>365</v>
      </c>
      <c r="E61" s="5"/>
      <c r="F61" s="5"/>
      <c r="G61" s="13">
        <f>SUM(G59:G60)</f>
        <v>30682.605479452053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2"/>
  <sheetViews>
    <sheetView workbookViewId="0">
      <selection activeCell="G4" sqref="G4"/>
    </sheetView>
  </sheetViews>
  <sheetFormatPr defaultRowHeight="14.4" x14ac:dyDescent="0.3"/>
  <cols>
    <col min="1" max="1" width="26.77734375" bestFit="1" customWidth="1"/>
    <col min="2" max="3" width="10.77734375" bestFit="1" customWidth="1"/>
    <col min="4" max="4" width="4" bestFit="1" customWidth="1"/>
    <col min="5" max="5" width="11.5546875" bestFit="1" customWidth="1"/>
    <col min="6" max="6" width="10.21875" bestFit="1" customWidth="1"/>
    <col min="7" max="7" width="15.44140625" customWidth="1"/>
  </cols>
  <sheetData>
    <row r="1" spans="1:7" x14ac:dyDescent="0.3">
      <c r="A1" s="8" t="s">
        <v>4</v>
      </c>
    </row>
    <row r="3" spans="1:7" x14ac:dyDescent="0.3">
      <c r="A3" s="8" t="s">
        <v>145</v>
      </c>
      <c r="B3" s="1" t="s">
        <v>0</v>
      </c>
      <c r="C3" s="1" t="s">
        <v>1</v>
      </c>
      <c r="D3" s="1"/>
      <c r="E3" s="1" t="s">
        <v>2</v>
      </c>
      <c r="F3" s="2" t="s">
        <v>3</v>
      </c>
    </row>
    <row r="4" spans="1:7" ht="28.8" x14ac:dyDescent="0.3">
      <c r="A4" s="12" t="s">
        <v>144</v>
      </c>
      <c r="B4" s="3">
        <v>37712</v>
      </c>
      <c r="C4" s="3">
        <v>37931</v>
      </c>
      <c r="D4" s="4">
        <f t="shared" ref="D4:D5" si="0">IF(B4&gt;0,C4-B4+1,0)</f>
        <v>220</v>
      </c>
      <c r="E4" s="5">
        <v>17619</v>
      </c>
      <c r="F4" s="5"/>
      <c r="G4" s="6">
        <f>D4/366*E4</f>
        <v>10590.655737704918</v>
      </c>
    </row>
    <row r="5" spans="1:7" x14ac:dyDescent="0.3">
      <c r="B5" s="3">
        <v>37932</v>
      </c>
      <c r="C5" s="3">
        <v>38077</v>
      </c>
      <c r="D5" s="4">
        <f t="shared" si="0"/>
        <v>146</v>
      </c>
      <c r="E5" s="5">
        <v>18234</v>
      </c>
      <c r="F5" s="5"/>
      <c r="G5" s="6">
        <f>D5/366*E5</f>
        <v>7273.6721311475412</v>
      </c>
    </row>
    <row r="6" spans="1:7" x14ac:dyDescent="0.3">
      <c r="B6" s="7"/>
      <c r="C6" s="7"/>
      <c r="D6" s="4">
        <f>SUM(D4:D5)</f>
        <v>366</v>
      </c>
      <c r="E6" s="5"/>
      <c r="F6" s="5"/>
      <c r="G6" s="13">
        <f>SUM(G4:G5)</f>
        <v>17864.327868852459</v>
      </c>
    </row>
    <row r="8" spans="1:7" x14ac:dyDescent="0.3">
      <c r="B8" s="9"/>
      <c r="C8" s="9"/>
      <c r="D8" s="10"/>
      <c r="E8" s="11"/>
      <c r="F8" s="11"/>
      <c r="G8" s="6"/>
    </row>
    <row r="9" spans="1:7" ht="43.2" x14ac:dyDescent="0.3">
      <c r="A9" s="12" t="s">
        <v>17</v>
      </c>
      <c r="B9" s="1" t="s">
        <v>0</v>
      </c>
      <c r="C9" s="1" t="s">
        <v>1</v>
      </c>
      <c r="D9" s="1"/>
      <c r="E9" s="1" t="s">
        <v>2</v>
      </c>
      <c r="F9" s="2" t="s">
        <v>3</v>
      </c>
    </row>
    <row r="10" spans="1:7" x14ac:dyDescent="0.3">
      <c r="B10" s="3">
        <v>37712</v>
      </c>
      <c r="C10" s="3">
        <v>37931</v>
      </c>
      <c r="D10" s="4">
        <f t="shared" ref="D10:D11" si="1">IF(B10&gt;0,C10-B10+1,0)</f>
        <v>220</v>
      </c>
      <c r="E10" s="5">
        <v>18435</v>
      </c>
      <c r="F10" s="5"/>
      <c r="G10" s="6">
        <f t="shared" ref="G10:G11" si="2">D10/366*E10</f>
        <v>11081.147540983606</v>
      </c>
    </row>
    <row r="11" spans="1:7" x14ac:dyDescent="0.3">
      <c r="B11" s="3">
        <v>37932</v>
      </c>
      <c r="C11" s="3">
        <v>38077</v>
      </c>
      <c r="D11" s="4">
        <f t="shared" si="1"/>
        <v>146</v>
      </c>
      <c r="E11" s="5">
        <v>19080</v>
      </c>
      <c r="F11" s="5"/>
      <c r="G11" s="6">
        <f t="shared" si="2"/>
        <v>7611.1475409836066</v>
      </c>
    </row>
    <row r="12" spans="1:7" x14ac:dyDescent="0.3">
      <c r="B12" s="7"/>
      <c r="C12" s="7"/>
      <c r="D12" s="4">
        <f>SUM(D10:D11)</f>
        <v>366</v>
      </c>
      <c r="E12" s="5"/>
      <c r="F12" s="5"/>
      <c r="G12" s="13">
        <f>SUM(G10:G11)</f>
        <v>18692.295081967211</v>
      </c>
    </row>
    <row r="13" spans="1:7" x14ac:dyDescent="0.3">
      <c r="B13" s="20"/>
      <c r="C13" s="20"/>
      <c r="D13" s="21"/>
      <c r="E13" s="22"/>
      <c r="F13" s="23"/>
      <c r="G13" s="13"/>
    </row>
    <row r="14" spans="1:7" x14ac:dyDescent="0.3">
      <c r="B14" s="20"/>
      <c r="C14" s="20"/>
      <c r="D14" s="21"/>
      <c r="E14" s="22"/>
      <c r="F14" s="23"/>
      <c r="G14" s="13"/>
    </row>
    <row r="15" spans="1:7" x14ac:dyDescent="0.3">
      <c r="A15" s="8" t="s">
        <v>123</v>
      </c>
      <c r="B15" s="1" t="s">
        <v>0</v>
      </c>
      <c r="C15" s="1" t="s">
        <v>1</v>
      </c>
      <c r="D15" s="1"/>
      <c r="E15" s="1" t="s">
        <v>2</v>
      </c>
      <c r="F15" s="2" t="s">
        <v>3</v>
      </c>
    </row>
    <row r="16" spans="1:7" ht="28.8" x14ac:dyDescent="0.3">
      <c r="A16" s="12" t="s">
        <v>146</v>
      </c>
      <c r="B16" s="3">
        <v>37712</v>
      </c>
      <c r="C16" s="3">
        <v>37931</v>
      </c>
      <c r="D16" s="4">
        <f t="shared" ref="D16:D17" si="3">IF(B16&gt;0,C16-B16+1,0)</f>
        <v>220</v>
      </c>
      <c r="E16" s="5">
        <v>17895</v>
      </c>
      <c r="F16" s="5"/>
      <c r="G16" s="6">
        <f t="shared" ref="G16:G17" si="4">D16/366*E16</f>
        <v>10756.557377049181</v>
      </c>
    </row>
    <row r="17" spans="1:7" x14ac:dyDescent="0.3">
      <c r="B17" s="3">
        <v>37932</v>
      </c>
      <c r="C17" s="3">
        <v>38077</v>
      </c>
      <c r="D17" s="4">
        <f t="shared" si="3"/>
        <v>146</v>
      </c>
      <c r="E17" s="5">
        <v>18522</v>
      </c>
      <c r="F17" s="5"/>
      <c r="G17" s="6">
        <f t="shared" si="4"/>
        <v>7388.5573770491801</v>
      </c>
    </row>
    <row r="18" spans="1:7" x14ac:dyDescent="0.3">
      <c r="B18" s="7"/>
      <c r="C18" s="7"/>
      <c r="D18" s="4">
        <f>SUM(D16:D17)</f>
        <v>366</v>
      </c>
      <c r="E18" s="5"/>
      <c r="F18" s="5"/>
      <c r="G18" s="13">
        <f>SUM(G16:G17)</f>
        <v>18145.114754098362</v>
      </c>
    </row>
    <row r="19" spans="1:7" x14ac:dyDescent="0.3">
      <c r="B19" s="20"/>
      <c r="C19" s="20"/>
      <c r="D19" s="21"/>
      <c r="E19" s="22"/>
      <c r="F19" s="23"/>
      <c r="G19" s="13"/>
    </row>
    <row r="20" spans="1:7" x14ac:dyDescent="0.3">
      <c r="B20" s="20"/>
      <c r="C20" s="20"/>
      <c r="D20" s="21"/>
      <c r="E20" s="22"/>
      <c r="F20" s="23"/>
      <c r="G20" s="13"/>
    </row>
    <row r="21" spans="1:7" x14ac:dyDescent="0.3">
      <c r="A21" s="8" t="s">
        <v>123</v>
      </c>
      <c r="B21" s="1" t="s">
        <v>0</v>
      </c>
      <c r="C21" s="1" t="s">
        <v>1</v>
      </c>
      <c r="D21" s="1"/>
      <c r="E21" s="1" t="s">
        <v>2</v>
      </c>
      <c r="F21" s="2" t="s">
        <v>3</v>
      </c>
    </row>
    <row r="22" spans="1:7" ht="43.2" x14ac:dyDescent="0.3">
      <c r="A22" s="12" t="s">
        <v>147</v>
      </c>
      <c r="B22" s="3">
        <v>37712</v>
      </c>
      <c r="C22" s="3">
        <v>37931</v>
      </c>
      <c r="D22" s="4">
        <f t="shared" ref="D22:D23" si="5">IF(B22&gt;0,C22-B22+1,0)</f>
        <v>220</v>
      </c>
      <c r="E22" s="5">
        <v>18702</v>
      </c>
      <c r="F22" s="5"/>
      <c r="G22" s="6">
        <f t="shared" ref="G22:G23" si="6">E22/366*D22</f>
        <v>11241.639344262296</v>
      </c>
    </row>
    <row r="23" spans="1:7" x14ac:dyDescent="0.3">
      <c r="B23" s="3">
        <v>37932</v>
      </c>
      <c r="C23" s="3">
        <v>38077</v>
      </c>
      <c r="D23" s="4">
        <f t="shared" si="5"/>
        <v>146</v>
      </c>
      <c r="E23" s="5">
        <v>19356</v>
      </c>
      <c r="F23" s="5"/>
      <c r="G23" s="6">
        <f t="shared" si="6"/>
        <v>7721.2459016393441</v>
      </c>
    </row>
    <row r="24" spans="1:7" x14ac:dyDescent="0.3">
      <c r="B24" s="7"/>
      <c r="C24" s="7"/>
      <c r="D24" s="4">
        <f>SUM(D22:D23)</f>
        <v>366</v>
      </c>
      <c r="E24" s="5"/>
      <c r="F24" s="5"/>
      <c r="G24" s="13">
        <f>SUM(G22:G23)</f>
        <v>18962.885245901642</v>
      </c>
    </row>
    <row r="25" spans="1:7" x14ac:dyDescent="0.3">
      <c r="B25" s="20"/>
      <c r="C25" s="20"/>
      <c r="D25" s="21"/>
      <c r="E25" s="22"/>
      <c r="F25" s="23"/>
      <c r="G25" s="13"/>
    </row>
    <row r="26" spans="1:7" x14ac:dyDescent="0.3">
      <c r="B26" s="20"/>
      <c r="C26" s="20"/>
      <c r="D26" s="21"/>
      <c r="E26" s="22"/>
      <c r="F26" s="23"/>
      <c r="G26" s="13"/>
    </row>
    <row r="27" spans="1:7" x14ac:dyDescent="0.3">
      <c r="A27" s="8" t="s">
        <v>123</v>
      </c>
      <c r="B27" s="1" t="s">
        <v>0</v>
      </c>
      <c r="C27" s="1" t="s">
        <v>1</v>
      </c>
      <c r="D27" s="1"/>
      <c r="E27" s="1" t="s">
        <v>2</v>
      </c>
      <c r="F27" s="2" t="s">
        <v>3</v>
      </c>
    </row>
    <row r="28" spans="1:7" ht="28.8" x14ac:dyDescent="0.3">
      <c r="A28" s="12" t="s">
        <v>148</v>
      </c>
      <c r="B28" s="3">
        <v>37712</v>
      </c>
      <c r="C28" s="3">
        <v>37931</v>
      </c>
      <c r="D28" s="4">
        <f t="shared" ref="D28:D29" si="7">IF(B28&gt;0,C28-B28+1,0)</f>
        <v>220</v>
      </c>
      <c r="E28" s="5">
        <v>19596</v>
      </c>
      <c r="F28" s="5"/>
      <c r="G28" s="6">
        <f t="shared" ref="G28:G29" si="8">E28/366*D28</f>
        <v>11779.016393442622</v>
      </c>
    </row>
    <row r="29" spans="1:7" x14ac:dyDescent="0.3">
      <c r="B29" s="3">
        <v>37932</v>
      </c>
      <c r="C29" s="3">
        <v>38077</v>
      </c>
      <c r="D29" s="4">
        <f t="shared" si="7"/>
        <v>146</v>
      </c>
      <c r="E29" s="5">
        <v>20283</v>
      </c>
      <c r="F29" s="5"/>
      <c r="G29" s="6">
        <f t="shared" si="8"/>
        <v>8091.0327868852464</v>
      </c>
    </row>
    <row r="30" spans="1:7" x14ac:dyDescent="0.3">
      <c r="B30" s="7"/>
      <c r="C30" s="7"/>
      <c r="D30" s="4">
        <f>SUM(D28:D29)</f>
        <v>366</v>
      </c>
      <c r="E30" s="5"/>
      <c r="F30" s="5"/>
      <c r="G30" s="13">
        <f>SUM(G28:G29)</f>
        <v>19870.049180327867</v>
      </c>
    </row>
    <row r="31" spans="1:7" x14ac:dyDescent="0.3">
      <c r="B31" s="20"/>
      <c r="C31" s="20"/>
      <c r="D31" s="21"/>
      <c r="E31" s="22"/>
      <c r="F31" s="23"/>
      <c r="G31" s="13"/>
    </row>
    <row r="32" spans="1:7" x14ac:dyDescent="0.3">
      <c r="B32" s="20"/>
      <c r="C32" s="20"/>
      <c r="D32" s="21"/>
      <c r="E32" s="22"/>
      <c r="F32" s="23"/>
      <c r="G32" s="13"/>
    </row>
    <row r="33" spans="1:9" x14ac:dyDescent="0.3">
      <c r="A33" s="8" t="s">
        <v>123</v>
      </c>
      <c r="B33" s="1" t="s">
        <v>0</v>
      </c>
      <c r="C33" s="1" t="s">
        <v>1</v>
      </c>
      <c r="D33" s="1"/>
      <c r="E33" s="1" t="s">
        <v>2</v>
      </c>
      <c r="F33" s="2" t="s">
        <v>3</v>
      </c>
    </row>
    <row r="34" spans="1:9" ht="28.8" x14ac:dyDescent="0.3">
      <c r="A34" s="12" t="s">
        <v>149</v>
      </c>
      <c r="B34" s="3">
        <v>37712</v>
      </c>
      <c r="C34" s="3">
        <v>37931</v>
      </c>
      <c r="D34" s="4">
        <f t="shared" ref="D34:D35" si="9">IF(B34&gt;0,C34-B34+1,0)</f>
        <v>220</v>
      </c>
      <c r="E34" s="5">
        <v>20568</v>
      </c>
      <c r="F34" s="5"/>
      <c r="G34" s="6">
        <f t="shared" ref="G34:G35" si="10">E34/366*D34</f>
        <v>12363.27868852459</v>
      </c>
    </row>
    <row r="35" spans="1:9" x14ac:dyDescent="0.3">
      <c r="B35" s="3">
        <v>37932</v>
      </c>
      <c r="C35" s="3">
        <v>38077</v>
      </c>
      <c r="D35" s="4">
        <f t="shared" si="9"/>
        <v>146</v>
      </c>
      <c r="E35" s="5">
        <v>21288</v>
      </c>
      <c r="F35" s="5"/>
      <c r="G35" s="6">
        <f t="shared" si="10"/>
        <v>8491.934426229509</v>
      </c>
    </row>
    <row r="36" spans="1:9" x14ac:dyDescent="0.3">
      <c r="B36" s="7"/>
      <c r="C36" s="7"/>
      <c r="D36" s="4">
        <f>SUM(D34:D35)</f>
        <v>366</v>
      </c>
      <c r="E36" s="5"/>
      <c r="F36" s="5"/>
      <c r="G36" s="13">
        <f>SUM(G34:G35)</f>
        <v>20855.2131147541</v>
      </c>
    </row>
    <row r="37" spans="1:9" x14ac:dyDescent="0.3">
      <c r="B37" s="7"/>
      <c r="C37" s="7"/>
      <c r="D37" s="4"/>
      <c r="E37" s="5"/>
      <c r="F37" s="5"/>
      <c r="G37" s="13"/>
    </row>
    <row r="39" spans="1:9" x14ac:dyDescent="0.3">
      <c r="A39" t="s">
        <v>8</v>
      </c>
      <c r="B39" s="1" t="s">
        <v>0</v>
      </c>
      <c r="C39" s="1" t="s">
        <v>1</v>
      </c>
      <c r="D39" s="1"/>
      <c r="E39" s="1" t="s">
        <v>2</v>
      </c>
      <c r="F39" s="2" t="s">
        <v>3</v>
      </c>
    </row>
    <row r="40" spans="1:9" x14ac:dyDescent="0.3">
      <c r="B40" s="3">
        <v>37712</v>
      </c>
      <c r="C40" s="3">
        <v>37931</v>
      </c>
      <c r="D40" s="4">
        <f t="shared" ref="D40:D41" si="11">IF(B40&gt;0,C40-B40+1,0)</f>
        <v>220</v>
      </c>
      <c r="E40" s="5">
        <v>23790</v>
      </c>
      <c r="F40" s="5"/>
      <c r="G40" s="6">
        <f t="shared" ref="G40:G41" si="12">E40/366*D40</f>
        <v>14300</v>
      </c>
      <c r="I40" s="14" t="s">
        <v>150</v>
      </c>
    </row>
    <row r="41" spans="1:9" x14ac:dyDescent="0.3">
      <c r="B41" s="3">
        <v>37932</v>
      </c>
      <c r="C41" s="3">
        <v>38077</v>
      </c>
      <c r="D41" s="4">
        <f t="shared" si="11"/>
        <v>146</v>
      </c>
      <c r="E41" s="5">
        <v>23790</v>
      </c>
      <c r="F41" s="5"/>
      <c r="G41" s="6">
        <f t="shared" si="12"/>
        <v>9490</v>
      </c>
    </row>
    <row r="42" spans="1:9" x14ac:dyDescent="0.3">
      <c r="B42" s="7"/>
      <c r="C42" s="7"/>
      <c r="D42" s="4">
        <f>SUM(D40:D41)</f>
        <v>366</v>
      </c>
      <c r="E42" s="5"/>
      <c r="F42" s="5"/>
      <c r="G42" s="13">
        <f>SUM(G40:G41)</f>
        <v>23790</v>
      </c>
    </row>
    <row r="44" spans="1:9" x14ac:dyDescent="0.3">
      <c r="A44" t="s">
        <v>9</v>
      </c>
      <c r="B44" s="1" t="s">
        <v>0</v>
      </c>
      <c r="C44" s="1" t="s">
        <v>1</v>
      </c>
      <c r="D44" s="1"/>
      <c r="E44" s="1" t="s">
        <v>2</v>
      </c>
      <c r="F44" s="2" t="s">
        <v>3</v>
      </c>
    </row>
    <row r="45" spans="1:9" x14ac:dyDescent="0.3">
      <c r="B45" s="3">
        <v>37712</v>
      </c>
      <c r="C45" s="3">
        <v>37931</v>
      </c>
      <c r="D45" s="4">
        <f t="shared" ref="D45:D46" si="13">IF(B45&gt;0,C45-B45+1,0)</f>
        <v>220</v>
      </c>
      <c r="E45" s="5">
        <v>24816</v>
      </c>
      <c r="F45" s="5"/>
      <c r="G45" s="6">
        <f t="shared" ref="G45:G46" si="14">E45/366*D45</f>
        <v>14916.721311475409</v>
      </c>
      <c r="I45" s="14" t="s">
        <v>150</v>
      </c>
    </row>
    <row r="46" spans="1:9" x14ac:dyDescent="0.3">
      <c r="B46" s="3">
        <v>37932</v>
      </c>
      <c r="C46" s="3">
        <v>38077</v>
      </c>
      <c r="D46" s="4">
        <f t="shared" si="13"/>
        <v>146</v>
      </c>
      <c r="E46" s="5">
        <v>24816</v>
      </c>
      <c r="F46" s="5"/>
      <c r="G46" s="6">
        <f t="shared" si="14"/>
        <v>9899.2786885245896</v>
      </c>
    </row>
    <row r="47" spans="1:9" x14ac:dyDescent="0.3">
      <c r="B47" s="7"/>
      <c r="C47" s="7"/>
      <c r="D47" s="4">
        <f>SUM(D45:D46)</f>
        <v>366</v>
      </c>
      <c r="E47" s="5"/>
      <c r="F47" s="5"/>
      <c r="G47" s="13">
        <f>SUM(G45:G46)</f>
        <v>24816</v>
      </c>
    </row>
    <row r="49" spans="1:9" x14ac:dyDescent="0.3">
      <c r="A49" t="s">
        <v>10</v>
      </c>
      <c r="B49" s="1" t="s">
        <v>0</v>
      </c>
      <c r="C49" s="1" t="s">
        <v>1</v>
      </c>
      <c r="D49" s="1"/>
      <c r="E49" s="1" t="s">
        <v>2</v>
      </c>
      <c r="F49" s="2" t="s">
        <v>3</v>
      </c>
    </row>
    <row r="50" spans="1:9" x14ac:dyDescent="0.3">
      <c r="B50" s="3">
        <v>37712</v>
      </c>
      <c r="C50" s="3">
        <v>37931</v>
      </c>
      <c r="D50" s="4">
        <f t="shared" ref="D50:D51" si="15">IF(B50&gt;0,C50-B50+1,0)</f>
        <v>220</v>
      </c>
      <c r="E50" s="5">
        <v>25716</v>
      </c>
      <c r="F50" s="5"/>
      <c r="G50" s="6">
        <f t="shared" ref="G50:G51" si="16">E50/366*D50</f>
        <v>15457.704918032787</v>
      </c>
      <c r="I50" s="14" t="s">
        <v>150</v>
      </c>
    </row>
    <row r="51" spans="1:9" x14ac:dyDescent="0.3">
      <c r="B51" s="3">
        <v>37932</v>
      </c>
      <c r="C51" s="3">
        <v>38077</v>
      </c>
      <c r="D51" s="4">
        <f t="shared" si="15"/>
        <v>146</v>
      </c>
      <c r="E51" s="5">
        <v>25716</v>
      </c>
      <c r="F51" s="5"/>
      <c r="G51" s="6">
        <f t="shared" si="16"/>
        <v>10258.295081967213</v>
      </c>
    </row>
    <row r="52" spans="1:9" x14ac:dyDescent="0.3">
      <c r="B52" s="7"/>
      <c r="C52" s="7"/>
      <c r="D52" s="4">
        <f>SUM(D50:D51)</f>
        <v>366</v>
      </c>
      <c r="E52" s="5"/>
      <c r="F52" s="5"/>
      <c r="G52" s="13">
        <f>SUM(G50:G51)</f>
        <v>25716</v>
      </c>
    </row>
    <row r="54" spans="1:9" x14ac:dyDescent="0.3">
      <c r="A54" t="s">
        <v>11</v>
      </c>
      <c r="B54" s="1" t="s">
        <v>0</v>
      </c>
      <c r="C54" s="1" t="s">
        <v>1</v>
      </c>
      <c r="D54" s="1"/>
      <c r="E54" s="1" t="s">
        <v>2</v>
      </c>
      <c r="F54" s="2" t="s">
        <v>3</v>
      </c>
    </row>
    <row r="55" spans="1:9" x14ac:dyDescent="0.3">
      <c r="B55" s="3">
        <v>37712</v>
      </c>
      <c r="C55" s="3">
        <v>37931</v>
      </c>
      <c r="D55" s="4">
        <f t="shared" ref="D55:D56" si="17">IF(B55&gt;0,C55-B55+1,0)</f>
        <v>220</v>
      </c>
      <c r="E55" s="5">
        <v>26430</v>
      </c>
      <c r="F55" s="5"/>
      <c r="G55" s="6">
        <f t="shared" ref="G55:G56" si="18">E55/366*D55</f>
        <v>15886.885245901638</v>
      </c>
      <c r="I55" s="14" t="s">
        <v>150</v>
      </c>
    </row>
    <row r="56" spans="1:9" x14ac:dyDescent="0.3">
      <c r="B56" s="3">
        <v>37932</v>
      </c>
      <c r="C56" s="3">
        <v>38077</v>
      </c>
      <c r="D56" s="4">
        <f t="shared" si="17"/>
        <v>146</v>
      </c>
      <c r="E56" s="5">
        <v>26430</v>
      </c>
      <c r="F56" s="5"/>
      <c r="G56" s="6">
        <f t="shared" si="18"/>
        <v>10543.11475409836</v>
      </c>
    </row>
    <row r="57" spans="1:9" x14ac:dyDescent="0.3">
      <c r="B57" s="7"/>
      <c r="C57" s="7"/>
      <c r="D57" s="4">
        <f>SUM(D55:D56)</f>
        <v>366</v>
      </c>
      <c r="E57" s="5"/>
      <c r="F57" s="5"/>
      <c r="G57" s="13">
        <f>SUM(G55:G56)</f>
        <v>26430</v>
      </c>
    </row>
    <row r="59" spans="1:9" x14ac:dyDescent="0.3">
      <c r="A59" t="s">
        <v>12</v>
      </c>
      <c r="B59" s="1" t="s">
        <v>0</v>
      </c>
      <c r="C59" s="1" t="s">
        <v>1</v>
      </c>
      <c r="D59" s="1"/>
      <c r="E59" s="1" t="s">
        <v>2</v>
      </c>
      <c r="F59" s="2" t="s">
        <v>3</v>
      </c>
    </row>
    <row r="60" spans="1:9" x14ac:dyDescent="0.3">
      <c r="B60" s="3">
        <v>37712</v>
      </c>
      <c r="C60" s="3">
        <v>37931</v>
      </c>
      <c r="D60" s="4">
        <f t="shared" ref="D60:D61" si="19">IF(B60&gt;0,C60-B60+1,0)</f>
        <v>220</v>
      </c>
      <c r="E60" s="5">
        <v>28773</v>
      </c>
      <c r="F60" s="5"/>
      <c r="G60" s="6">
        <f t="shared" ref="G60:G61" si="20">E60/366*D60</f>
        <v>17295.245901639344</v>
      </c>
      <c r="I60" s="14" t="s">
        <v>150</v>
      </c>
    </row>
    <row r="61" spans="1:9" x14ac:dyDescent="0.3">
      <c r="B61" s="3">
        <v>37932</v>
      </c>
      <c r="C61" s="3">
        <v>38077</v>
      </c>
      <c r="D61" s="4">
        <f t="shared" si="19"/>
        <v>146</v>
      </c>
      <c r="E61" s="5">
        <v>28773</v>
      </c>
      <c r="F61" s="5"/>
      <c r="G61" s="6">
        <f t="shared" si="20"/>
        <v>11477.754098360654</v>
      </c>
    </row>
    <row r="62" spans="1:9" x14ac:dyDescent="0.3">
      <c r="B62" s="7"/>
      <c r="C62" s="7"/>
      <c r="D62" s="4">
        <f>SUM(D60:D61)</f>
        <v>366</v>
      </c>
      <c r="E62" s="5"/>
      <c r="F62" s="5"/>
      <c r="G62" s="13">
        <f>SUM(G60:G61)</f>
        <v>28773</v>
      </c>
    </row>
  </sheetData>
  <pageMargins left="0.70866141732283472" right="0.70866141732283472" top="0.74803149606299213" bottom="0.74803149606299213" header="0.31496062992125984" footer="0.31496062992125984"/>
  <pageSetup paperSize="9" scale="69" fitToWidth="0" orientation="portrait" r:id="rId1"/>
  <headerFooter>
    <oddHeader>&amp;A</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6"/>
  <sheetViews>
    <sheetView topLeftCell="A24" workbookViewId="0">
      <selection activeCell="E50" sqref="E50"/>
    </sheetView>
  </sheetViews>
  <sheetFormatPr defaultRowHeight="14.4" x14ac:dyDescent="0.3"/>
  <cols>
    <col min="1" max="1" width="33.21875" customWidth="1"/>
    <col min="2" max="3" width="10.77734375" bestFit="1" customWidth="1"/>
    <col min="5" max="5" width="13"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81</v>
      </c>
      <c r="B4" s="3">
        <v>37347</v>
      </c>
      <c r="C4" s="3">
        <v>37566</v>
      </c>
      <c r="D4" s="4">
        <f t="shared" ref="D4:D5" si="0">IF(B4&gt;0,C4-B4+1,0)</f>
        <v>220</v>
      </c>
      <c r="E4" s="5">
        <v>16941</v>
      </c>
      <c r="F4" s="5"/>
      <c r="G4" s="6">
        <f>E4/365*D4</f>
        <v>10211.013698630137</v>
      </c>
    </row>
    <row r="5" spans="1:7" x14ac:dyDescent="0.3">
      <c r="B5" s="3">
        <v>37567</v>
      </c>
      <c r="C5" s="3">
        <v>37711</v>
      </c>
      <c r="D5" s="4">
        <f t="shared" si="0"/>
        <v>145</v>
      </c>
      <c r="E5" s="5">
        <v>17619</v>
      </c>
      <c r="F5" s="5"/>
      <c r="G5" s="6">
        <f>E5/365*D5</f>
        <v>6999.3287671232874</v>
      </c>
    </row>
    <row r="6" spans="1:7" x14ac:dyDescent="0.3">
      <c r="B6" s="7"/>
      <c r="C6" s="7"/>
      <c r="D6" s="4">
        <f>SUM(D4:D5)</f>
        <v>365</v>
      </c>
      <c r="E6" s="5"/>
      <c r="F6" s="5"/>
      <c r="G6" s="13">
        <f>SUM(G4:G5)</f>
        <v>17210.342465753423</v>
      </c>
    </row>
    <row r="8" spans="1:7" x14ac:dyDescent="0.3">
      <c r="A8" s="8" t="s">
        <v>18</v>
      </c>
      <c r="B8" s="1" t="s">
        <v>0</v>
      </c>
      <c r="C8" s="1" t="s">
        <v>1</v>
      </c>
      <c r="D8" s="1"/>
      <c r="E8" s="1" t="s">
        <v>2</v>
      </c>
      <c r="F8" s="2" t="s">
        <v>3</v>
      </c>
    </row>
    <row r="9" spans="1:7" x14ac:dyDescent="0.3">
      <c r="A9" t="s">
        <v>82</v>
      </c>
      <c r="B9" s="3">
        <v>37347</v>
      </c>
      <c r="C9" s="3">
        <v>37566</v>
      </c>
      <c r="D9" s="4">
        <f t="shared" ref="D9:D10" si="1">IF(B9&gt;0,C9-B9+1,0)</f>
        <v>220</v>
      </c>
      <c r="E9" s="5">
        <v>17727</v>
      </c>
      <c r="F9" s="5"/>
      <c r="G9" s="6">
        <f>E9/365*D9</f>
        <v>10684.767123287671</v>
      </c>
    </row>
    <row r="10" spans="1:7" x14ac:dyDescent="0.3">
      <c r="B10" s="3">
        <v>37567</v>
      </c>
      <c r="C10" s="3">
        <v>37711</v>
      </c>
      <c r="D10" s="4">
        <f t="shared" si="1"/>
        <v>145</v>
      </c>
      <c r="E10" s="5">
        <v>18435</v>
      </c>
      <c r="F10" s="5"/>
      <c r="G10" s="6">
        <f>E10/365*D10</f>
        <v>7323.4931506849316</v>
      </c>
    </row>
    <row r="11" spans="1:7" x14ac:dyDescent="0.3">
      <c r="B11" s="7"/>
      <c r="C11" s="7"/>
      <c r="D11" s="4">
        <f>SUM(D9:D10)</f>
        <v>365</v>
      </c>
      <c r="E11" s="5"/>
      <c r="F11" s="5"/>
      <c r="G11" s="13">
        <f>SUM(G9:G10)</f>
        <v>18008.260273972603</v>
      </c>
    </row>
    <row r="13" spans="1:7" x14ac:dyDescent="0.3">
      <c r="A13" s="8" t="s">
        <v>123</v>
      </c>
      <c r="B13" s="1" t="s">
        <v>0</v>
      </c>
      <c r="C13" s="1" t="s">
        <v>1</v>
      </c>
      <c r="D13" s="1"/>
      <c r="E13" s="1" t="s">
        <v>2</v>
      </c>
      <c r="F13" s="2" t="s">
        <v>3</v>
      </c>
    </row>
    <row r="14" spans="1:7" x14ac:dyDescent="0.3">
      <c r="A14" t="s">
        <v>81</v>
      </c>
      <c r="B14" s="3">
        <v>37347</v>
      </c>
      <c r="C14" s="3">
        <v>37566</v>
      </c>
      <c r="D14" s="4">
        <f t="shared" ref="D14:D15" si="2">IF(B14&gt;0,C14-B14+1,0)</f>
        <v>220</v>
      </c>
      <c r="E14" s="5">
        <v>17208</v>
      </c>
      <c r="F14" s="5"/>
      <c r="G14" s="6">
        <f>E14/365*D14</f>
        <v>10371.945205479451</v>
      </c>
    </row>
    <row r="15" spans="1:7" x14ac:dyDescent="0.3">
      <c r="B15" s="3">
        <v>37567</v>
      </c>
      <c r="C15" s="3">
        <v>37711</v>
      </c>
      <c r="D15" s="4">
        <f t="shared" si="2"/>
        <v>145</v>
      </c>
      <c r="E15" s="5">
        <v>17895</v>
      </c>
      <c r="F15" s="5"/>
      <c r="G15" s="6">
        <f>E15/365*D15</f>
        <v>7108.9726027397255</v>
      </c>
    </row>
    <row r="16" spans="1:7" x14ac:dyDescent="0.3">
      <c r="B16" s="7"/>
      <c r="C16" s="7"/>
      <c r="D16" s="4">
        <f>SUM(D14:D15)</f>
        <v>365</v>
      </c>
      <c r="E16" s="5"/>
      <c r="F16" s="5"/>
      <c r="G16" s="13">
        <f>SUM(G14:G15)</f>
        <v>17480.917808219176</v>
      </c>
    </row>
    <row r="18" spans="1:7" x14ac:dyDescent="0.3">
      <c r="A18" s="8" t="s">
        <v>123</v>
      </c>
      <c r="B18" s="1" t="s">
        <v>0</v>
      </c>
      <c r="C18" s="1" t="s">
        <v>1</v>
      </c>
      <c r="D18" s="1"/>
      <c r="E18" s="1" t="s">
        <v>2</v>
      </c>
      <c r="F18" s="2" t="s">
        <v>3</v>
      </c>
    </row>
    <row r="19" spans="1:7" x14ac:dyDescent="0.3">
      <c r="A19" t="s">
        <v>115</v>
      </c>
      <c r="B19" s="3">
        <v>37347</v>
      </c>
      <c r="C19" s="3">
        <v>37566</v>
      </c>
      <c r="D19" s="4">
        <f t="shared" ref="D19:D20" si="3">IF(B19&gt;0,C19-B19+1,0)</f>
        <v>220</v>
      </c>
      <c r="E19" s="5">
        <v>17982</v>
      </c>
      <c r="F19" s="5"/>
      <c r="G19" s="6">
        <f>E19/365*D19</f>
        <v>10838.465753424658</v>
      </c>
    </row>
    <row r="20" spans="1:7" x14ac:dyDescent="0.3">
      <c r="B20" s="3">
        <v>37567</v>
      </c>
      <c r="C20" s="3">
        <v>37711</v>
      </c>
      <c r="D20" s="4">
        <f t="shared" si="3"/>
        <v>145</v>
      </c>
      <c r="E20" s="5">
        <v>18702</v>
      </c>
      <c r="F20" s="5"/>
      <c r="G20" s="6">
        <f>E20/365*D20</f>
        <v>7429.5616438356165</v>
      </c>
    </row>
    <row r="21" spans="1:7" x14ac:dyDescent="0.3">
      <c r="B21" s="7"/>
      <c r="C21" s="7"/>
      <c r="D21" s="4">
        <f>SUM(D19:D20)</f>
        <v>365</v>
      </c>
      <c r="E21" s="5"/>
      <c r="F21" s="5"/>
      <c r="G21" s="13">
        <f>SUM(G19:G20)</f>
        <v>18268.027397260274</v>
      </c>
    </row>
    <row r="23" spans="1:7" x14ac:dyDescent="0.3">
      <c r="A23" s="8" t="s">
        <v>123</v>
      </c>
      <c r="B23" s="1" t="s">
        <v>0</v>
      </c>
      <c r="C23" s="1" t="s">
        <v>1</v>
      </c>
      <c r="D23" s="1"/>
      <c r="E23" s="1" t="s">
        <v>2</v>
      </c>
      <c r="F23" s="2" t="s">
        <v>3</v>
      </c>
    </row>
    <row r="24" spans="1:7" x14ac:dyDescent="0.3">
      <c r="A24" t="s">
        <v>21</v>
      </c>
      <c r="B24" s="3">
        <v>37347</v>
      </c>
      <c r="C24" s="3">
        <v>37566</v>
      </c>
      <c r="D24" s="4">
        <f t="shared" ref="D24:D25" si="4">IF(B24&gt;0,C24-B24+1,0)</f>
        <v>220</v>
      </c>
      <c r="E24" s="5">
        <v>18843</v>
      </c>
      <c r="F24" s="5"/>
      <c r="G24" s="6">
        <f>E24/365*D24</f>
        <v>11357.424657534246</v>
      </c>
    </row>
    <row r="25" spans="1:7" x14ac:dyDescent="0.3">
      <c r="B25" s="3">
        <v>37567</v>
      </c>
      <c r="C25" s="3">
        <v>37711</v>
      </c>
      <c r="D25" s="4">
        <f t="shared" si="4"/>
        <v>145</v>
      </c>
      <c r="E25" s="5">
        <v>19596</v>
      </c>
      <c r="F25" s="5"/>
      <c r="G25" s="6">
        <f>E25/365*D25</f>
        <v>7784.7123287671229</v>
      </c>
    </row>
    <row r="26" spans="1:7" x14ac:dyDescent="0.3">
      <c r="B26" s="7"/>
      <c r="C26" s="7"/>
      <c r="D26" s="4">
        <f>SUM(D24:D25)</f>
        <v>365</v>
      </c>
      <c r="E26" s="5"/>
      <c r="F26" s="5"/>
      <c r="G26" s="13">
        <f>SUM(G24:G25)</f>
        <v>19142.136986301368</v>
      </c>
    </row>
    <row r="28" spans="1:7" x14ac:dyDescent="0.3">
      <c r="A28" s="8" t="s">
        <v>123</v>
      </c>
      <c r="B28" s="1" t="s">
        <v>0</v>
      </c>
      <c r="C28" s="1" t="s">
        <v>1</v>
      </c>
      <c r="D28" s="1"/>
      <c r="E28" s="1" t="s">
        <v>2</v>
      </c>
      <c r="F28" s="2" t="s">
        <v>3</v>
      </c>
    </row>
    <row r="29" spans="1:7" x14ac:dyDescent="0.3">
      <c r="A29" t="s">
        <v>23</v>
      </c>
      <c r="B29" s="3">
        <v>37347</v>
      </c>
      <c r="C29" s="3">
        <v>37566</v>
      </c>
      <c r="D29" s="4">
        <f t="shared" ref="D29:D30" si="5">IF(B29&gt;0,C29-B29+1,0)</f>
        <v>220</v>
      </c>
      <c r="E29" s="5">
        <v>19776</v>
      </c>
      <c r="F29" s="5"/>
      <c r="G29" s="6">
        <f>E29/365*D29</f>
        <v>11919.780821917808</v>
      </c>
    </row>
    <row r="30" spans="1:7" x14ac:dyDescent="0.3">
      <c r="B30" s="3">
        <v>37567</v>
      </c>
      <c r="C30" s="3">
        <v>37711</v>
      </c>
      <c r="D30" s="4">
        <f t="shared" si="5"/>
        <v>145</v>
      </c>
      <c r="E30" s="5">
        <v>20568</v>
      </c>
      <c r="F30" s="5"/>
      <c r="G30" s="6">
        <f>E30/365*D30</f>
        <v>8170.8493150684926</v>
      </c>
    </row>
    <row r="31" spans="1:7" x14ac:dyDescent="0.3">
      <c r="B31" s="7"/>
      <c r="C31" s="7"/>
      <c r="D31" s="4">
        <f>SUM(D29:D30)</f>
        <v>365</v>
      </c>
      <c r="E31" s="5"/>
      <c r="F31" s="5"/>
      <c r="G31" s="13">
        <f>SUM(G29:G30)</f>
        <v>20090.630136986299</v>
      </c>
    </row>
    <row r="33" spans="1:7" x14ac:dyDescent="0.3">
      <c r="A33" s="8" t="s">
        <v>123</v>
      </c>
      <c r="B33" s="1" t="s">
        <v>0</v>
      </c>
      <c r="C33" s="1" t="s">
        <v>1</v>
      </c>
      <c r="D33" s="1"/>
      <c r="E33" s="1" t="s">
        <v>2</v>
      </c>
      <c r="F33" s="2" t="s">
        <v>3</v>
      </c>
    </row>
    <row r="34" spans="1:7" x14ac:dyDescent="0.3">
      <c r="A34" t="s">
        <v>24</v>
      </c>
      <c r="B34" s="3">
        <v>37347</v>
      </c>
      <c r="C34" s="3">
        <v>37566</v>
      </c>
      <c r="D34" s="4">
        <f t="shared" ref="D34:D35" si="6">IF(B34&gt;0,C34-B34+1,0)</f>
        <v>220</v>
      </c>
      <c r="E34" s="5">
        <v>21531</v>
      </c>
      <c r="F34" s="5"/>
      <c r="G34" s="6">
        <f>E34/365*D34</f>
        <v>12977.589041095891</v>
      </c>
    </row>
    <row r="35" spans="1:7" x14ac:dyDescent="0.3">
      <c r="A35" t="s">
        <v>116</v>
      </c>
      <c r="B35" s="3">
        <v>37567</v>
      </c>
      <c r="C35" s="3">
        <v>37711</v>
      </c>
      <c r="D35" s="4">
        <f t="shared" si="6"/>
        <v>145</v>
      </c>
      <c r="E35" s="5">
        <v>22392</v>
      </c>
      <c r="F35" s="5"/>
      <c r="G35" s="6">
        <f>E35/365*D35</f>
        <v>8895.4520547945212</v>
      </c>
    </row>
    <row r="36" spans="1:7" x14ac:dyDescent="0.3">
      <c r="B36" s="7"/>
      <c r="C36" s="7"/>
      <c r="D36" s="4">
        <f>SUM(D34:D35)</f>
        <v>365</v>
      </c>
      <c r="E36" s="5"/>
      <c r="F36" s="5"/>
      <c r="G36" s="13">
        <f>SUM(G34:G35)</f>
        <v>21873.04109589041</v>
      </c>
    </row>
    <row r="38" spans="1:7" x14ac:dyDescent="0.3">
      <c r="A38" s="8" t="s">
        <v>123</v>
      </c>
      <c r="B38" s="1" t="s">
        <v>0</v>
      </c>
      <c r="C38" s="1" t="s">
        <v>1</v>
      </c>
      <c r="D38" s="1"/>
      <c r="E38" s="1" t="s">
        <v>2</v>
      </c>
      <c r="F38" s="2" t="s">
        <v>3</v>
      </c>
    </row>
    <row r="39" spans="1:7" x14ac:dyDescent="0.3">
      <c r="A39" t="s">
        <v>117</v>
      </c>
      <c r="B39" s="3">
        <v>37347</v>
      </c>
      <c r="C39" s="3">
        <v>37566</v>
      </c>
      <c r="D39" s="4">
        <f t="shared" ref="D39:D40" si="7">IF(B39&gt;0,C39-B39+1,0)</f>
        <v>220</v>
      </c>
      <c r="E39" s="5">
        <v>20694</v>
      </c>
      <c r="F39" s="5"/>
      <c r="G39" s="6">
        <f>E39/365*D39</f>
        <v>12473.095890410959</v>
      </c>
    </row>
    <row r="40" spans="1:7" x14ac:dyDescent="0.3">
      <c r="A40" t="s">
        <v>25</v>
      </c>
      <c r="B40" s="3">
        <v>37567</v>
      </c>
      <c r="C40" s="3">
        <v>37711</v>
      </c>
      <c r="D40" s="4">
        <f t="shared" si="7"/>
        <v>145</v>
      </c>
      <c r="E40" s="5">
        <v>21522</v>
      </c>
      <c r="F40" s="5"/>
      <c r="G40" s="6">
        <f>E40/365*D40</f>
        <v>8549.8356164383567</v>
      </c>
    </row>
    <row r="41" spans="1:7" x14ac:dyDescent="0.3">
      <c r="B41" s="7"/>
      <c r="C41" s="7"/>
      <c r="D41" s="4">
        <f>SUM(D39:D40)</f>
        <v>365</v>
      </c>
      <c r="E41" s="5"/>
      <c r="F41" s="5"/>
      <c r="G41" s="13">
        <f>SUM(G39:G40)</f>
        <v>21022.931506849316</v>
      </c>
    </row>
    <row r="43" spans="1:7" x14ac:dyDescent="0.3">
      <c r="A43" s="8" t="s">
        <v>123</v>
      </c>
      <c r="B43" s="1" t="s">
        <v>0</v>
      </c>
      <c r="C43" s="1" t="s">
        <v>1</v>
      </c>
      <c r="D43" s="1"/>
      <c r="E43" s="1" t="s">
        <v>2</v>
      </c>
      <c r="F43" s="2" t="s">
        <v>3</v>
      </c>
    </row>
    <row r="44" spans="1:7" x14ac:dyDescent="0.3">
      <c r="A44" t="s">
        <v>117</v>
      </c>
      <c r="B44" s="3">
        <v>37347</v>
      </c>
      <c r="C44" s="3">
        <v>37566</v>
      </c>
      <c r="D44" s="4">
        <f t="shared" ref="D44:D45" si="8">IF(B44&gt;0,C44-B44+1,0)</f>
        <v>220</v>
      </c>
      <c r="E44" s="5">
        <v>22491</v>
      </c>
      <c r="F44" s="5"/>
      <c r="G44" s="6">
        <f>E44/365*D44</f>
        <v>13556.219178082192</v>
      </c>
    </row>
    <row r="45" spans="1:7" x14ac:dyDescent="0.3">
      <c r="A45" t="s">
        <v>26</v>
      </c>
      <c r="B45" s="3">
        <v>37567</v>
      </c>
      <c r="C45" s="3">
        <v>37711</v>
      </c>
      <c r="D45" s="4">
        <f t="shared" si="8"/>
        <v>145</v>
      </c>
      <c r="E45" s="5">
        <v>23391</v>
      </c>
      <c r="F45" s="5"/>
      <c r="G45" s="6">
        <f>E45/365*D45</f>
        <v>9292.3150684931516</v>
      </c>
    </row>
    <row r="46" spans="1:7" x14ac:dyDescent="0.3">
      <c r="B46" s="7"/>
      <c r="C46" s="7"/>
      <c r="D46" s="4">
        <f>SUM(D44:D45)</f>
        <v>365</v>
      </c>
      <c r="E46" s="5"/>
      <c r="F46" s="5"/>
      <c r="G46" s="13">
        <f>SUM(G44:G45)</f>
        <v>22848.534246575342</v>
      </c>
    </row>
    <row r="48" spans="1:7" x14ac:dyDescent="0.3">
      <c r="A48" s="8" t="s">
        <v>27</v>
      </c>
      <c r="B48" s="1" t="s">
        <v>0</v>
      </c>
      <c r="C48" s="1" t="s">
        <v>1</v>
      </c>
      <c r="D48" s="1"/>
      <c r="E48" s="1" t="s">
        <v>2</v>
      </c>
      <c r="F48" s="2" t="s">
        <v>3</v>
      </c>
    </row>
    <row r="49" spans="1:7" x14ac:dyDescent="0.3">
      <c r="A49" t="s">
        <v>29</v>
      </c>
      <c r="B49" s="3">
        <v>37347</v>
      </c>
      <c r="C49" s="3">
        <v>37566</v>
      </c>
      <c r="D49" s="4">
        <f t="shared" ref="D49:D50" si="9">IF(B49&gt;0,C49-B49+1,0)</f>
        <v>220</v>
      </c>
      <c r="E49" s="5">
        <v>23055</v>
      </c>
      <c r="F49" s="5"/>
      <c r="G49" s="6">
        <f>E49/365*D49</f>
        <v>13896.164383561645</v>
      </c>
    </row>
    <row r="50" spans="1:7" x14ac:dyDescent="0.3">
      <c r="B50" s="3">
        <v>37567</v>
      </c>
      <c r="C50" s="3">
        <v>37711</v>
      </c>
      <c r="D50" s="4">
        <f t="shared" si="9"/>
        <v>145</v>
      </c>
      <c r="E50" s="5">
        <v>23976</v>
      </c>
      <c r="F50" s="5"/>
      <c r="G50" s="6">
        <f>E50/365*D50</f>
        <v>9524.7123287671238</v>
      </c>
    </row>
    <row r="51" spans="1:7" x14ac:dyDescent="0.3">
      <c r="B51" s="7"/>
      <c r="C51" s="7"/>
      <c r="D51" s="4">
        <f>SUM(D49:D50)</f>
        <v>365</v>
      </c>
      <c r="E51" s="5"/>
      <c r="F51" s="5"/>
      <c r="G51" s="13">
        <f>SUM(G49:G50)</f>
        <v>23420.876712328769</v>
      </c>
    </row>
    <row r="53" spans="1:7" x14ac:dyDescent="0.3">
      <c r="A53" s="8" t="s">
        <v>27</v>
      </c>
      <c r="B53" s="1" t="s">
        <v>0</v>
      </c>
      <c r="C53" s="1" t="s">
        <v>1</v>
      </c>
      <c r="D53" s="1"/>
      <c r="E53" s="1" t="s">
        <v>2</v>
      </c>
      <c r="F53" s="2" t="s">
        <v>3</v>
      </c>
    </row>
    <row r="54" spans="1:7" x14ac:dyDescent="0.3">
      <c r="A54" t="s">
        <v>28</v>
      </c>
      <c r="B54" s="3">
        <v>37347</v>
      </c>
      <c r="C54" s="3">
        <v>37566</v>
      </c>
      <c r="D54" s="4">
        <f t="shared" ref="D54:D55" si="10">IF(B54&gt;0,C54-B54+1,0)</f>
        <v>220</v>
      </c>
      <c r="E54" s="5">
        <v>24006</v>
      </c>
      <c r="F54" s="5"/>
      <c r="G54" s="6">
        <f>E54/365*D54</f>
        <v>14469.369863013697</v>
      </c>
    </row>
    <row r="55" spans="1:7" x14ac:dyDescent="0.3">
      <c r="B55" s="3">
        <v>37567</v>
      </c>
      <c r="C55" s="3">
        <v>37711</v>
      </c>
      <c r="D55" s="4">
        <f t="shared" si="10"/>
        <v>145</v>
      </c>
      <c r="E55" s="5">
        <v>24966</v>
      </c>
      <c r="F55" s="5"/>
      <c r="G55" s="6">
        <f>E55/365*D55</f>
        <v>9918</v>
      </c>
    </row>
    <row r="56" spans="1:7" x14ac:dyDescent="0.3">
      <c r="B56" s="7"/>
      <c r="C56" s="7"/>
      <c r="D56" s="4">
        <f>SUM(D54:D55)</f>
        <v>365</v>
      </c>
      <c r="E56" s="5"/>
      <c r="F56" s="5"/>
      <c r="G56" s="13">
        <f>SUM(G54:G55)</f>
        <v>24387.369863013697</v>
      </c>
    </row>
    <row r="58" spans="1:7" x14ac:dyDescent="0.3">
      <c r="A58" s="8" t="s">
        <v>30</v>
      </c>
      <c r="B58" s="1" t="s">
        <v>0</v>
      </c>
      <c r="C58" s="1" t="s">
        <v>1</v>
      </c>
      <c r="D58" s="1"/>
      <c r="E58" s="1" t="s">
        <v>2</v>
      </c>
      <c r="F58" s="2" t="s">
        <v>3</v>
      </c>
    </row>
    <row r="59" spans="1:7" x14ac:dyDescent="0.3">
      <c r="A59" t="s">
        <v>118</v>
      </c>
      <c r="B59" s="3">
        <v>37347</v>
      </c>
      <c r="C59" s="3">
        <v>37566</v>
      </c>
      <c r="D59" s="4">
        <f t="shared" ref="D59:D60" si="11">IF(B59&gt;0,C59-B59+1,0)</f>
        <v>220</v>
      </c>
      <c r="E59" s="5">
        <v>23643</v>
      </c>
      <c r="F59" s="5"/>
      <c r="G59" s="6">
        <f>E59/365*D59</f>
        <v>14250.575342465754</v>
      </c>
    </row>
    <row r="60" spans="1:7" x14ac:dyDescent="0.3">
      <c r="B60" s="3">
        <v>37567</v>
      </c>
      <c r="C60" s="3">
        <v>37711</v>
      </c>
      <c r="D60" s="4">
        <f t="shared" si="11"/>
        <v>145</v>
      </c>
      <c r="E60" s="5">
        <v>24588</v>
      </c>
      <c r="F60" s="5"/>
      <c r="G60" s="6">
        <f>E60/365*D60</f>
        <v>9767.8356164383567</v>
      </c>
    </row>
    <row r="61" spans="1:7" x14ac:dyDescent="0.3">
      <c r="B61" s="7"/>
      <c r="C61" s="7"/>
      <c r="D61" s="4">
        <f>SUM(D59:D60)</f>
        <v>365</v>
      </c>
      <c r="E61" s="5"/>
      <c r="F61" s="5"/>
      <c r="G61" s="13">
        <f>SUM(G59:G60)</f>
        <v>24018.410958904111</v>
      </c>
    </row>
    <row r="63" spans="1:7" x14ac:dyDescent="0.3">
      <c r="A63" s="8" t="s">
        <v>30</v>
      </c>
      <c r="B63" s="1" t="s">
        <v>0</v>
      </c>
      <c r="C63" s="1" t="s">
        <v>1</v>
      </c>
      <c r="D63" s="1"/>
      <c r="E63" s="1" t="s">
        <v>2</v>
      </c>
      <c r="F63" s="2" t="s">
        <v>3</v>
      </c>
    </row>
    <row r="64" spans="1:7" x14ac:dyDescent="0.3">
      <c r="A64" t="s">
        <v>120</v>
      </c>
      <c r="B64" s="3">
        <v>37347</v>
      </c>
      <c r="C64" s="3">
        <v>37566</v>
      </c>
      <c r="D64" s="4">
        <f t="shared" ref="D64:D65" si="12">IF(B64&gt;0,C64-B64+1,0)</f>
        <v>220</v>
      </c>
      <c r="E64" s="5">
        <v>24594</v>
      </c>
      <c r="F64" s="5"/>
      <c r="G64" s="6">
        <f>E64/365*D64</f>
        <v>14823.780821917808</v>
      </c>
    </row>
    <row r="65" spans="1:7" x14ac:dyDescent="0.3">
      <c r="B65" s="3">
        <v>37567</v>
      </c>
      <c r="C65" s="3">
        <v>37711</v>
      </c>
      <c r="D65" s="4">
        <f t="shared" si="12"/>
        <v>145</v>
      </c>
      <c r="E65" s="5">
        <v>25578</v>
      </c>
      <c r="F65" s="5"/>
      <c r="G65" s="6">
        <f>E65/365*D65</f>
        <v>10161.123287671233</v>
      </c>
    </row>
    <row r="66" spans="1:7" x14ac:dyDescent="0.3">
      <c r="B66" s="7"/>
      <c r="C66" s="7"/>
      <c r="D66" s="4">
        <f>SUM(D64:D65)</f>
        <v>365</v>
      </c>
      <c r="E66" s="5"/>
      <c r="F66" s="5"/>
      <c r="G66" s="13">
        <f>SUM(G64:G65)</f>
        <v>24984.904109589042</v>
      </c>
    </row>
    <row r="68" spans="1:7" x14ac:dyDescent="0.3">
      <c r="A68" s="8" t="s">
        <v>30</v>
      </c>
      <c r="B68" s="1" t="s">
        <v>0</v>
      </c>
      <c r="C68" s="1" t="s">
        <v>1</v>
      </c>
      <c r="D68" s="1"/>
      <c r="E68" s="1" t="s">
        <v>2</v>
      </c>
      <c r="F68" s="2" t="s">
        <v>3</v>
      </c>
    </row>
    <row r="69" spans="1:7" x14ac:dyDescent="0.3">
      <c r="A69" t="s">
        <v>119</v>
      </c>
      <c r="B69" s="3">
        <v>37347</v>
      </c>
      <c r="C69" s="3">
        <v>37566</v>
      </c>
      <c r="D69" s="4">
        <f t="shared" ref="D69:D70" si="13">IF(B69&gt;0,C69-B69+1,0)</f>
        <v>220</v>
      </c>
      <c r="E69" s="5">
        <v>24555</v>
      </c>
      <c r="F69" s="5"/>
      <c r="G69" s="6">
        <f>E69/365*D69</f>
        <v>14800.273972602741</v>
      </c>
    </row>
    <row r="70" spans="1:7" x14ac:dyDescent="0.3">
      <c r="B70" s="3">
        <v>37567</v>
      </c>
      <c r="C70" s="3">
        <v>37711</v>
      </c>
      <c r="D70" s="4">
        <f t="shared" si="13"/>
        <v>145</v>
      </c>
      <c r="E70" s="5">
        <v>25536</v>
      </c>
      <c r="F70" s="5"/>
      <c r="G70" s="6">
        <f>E70/365*D70</f>
        <v>10144.438356164384</v>
      </c>
    </row>
    <row r="71" spans="1:7" x14ac:dyDescent="0.3">
      <c r="B71" s="7"/>
      <c r="C71" s="7"/>
      <c r="D71" s="4">
        <f>SUM(D69:D70)</f>
        <v>365</v>
      </c>
      <c r="E71" s="5"/>
      <c r="F71" s="5"/>
      <c r="G71" s="13">
        <f>SUM(G69:G70)</f>
        <v>24944.712328767127</v>
      </c>
    </row>
    <row r="73" spans="1:7" x14ac:dyDescent="0.3">
      <c r="A73" s="8" t="s">
        <v>30</v>
      </c>
      <c r="B73" s="1" t="s">
        <v>0</v>
      </c>
      <c r="C73" s="1" t="s">
        <v>1</v>
      </c>
      <c r="D73" s="1"/>
      <c r="E73" s="1" t="s">
        <v>2</v>
      </c>
      <c r="F73" s="2" t="s">
        <v>3</v>
      </c>
    </row>
    <row r="74" spans="1:7" x14ac:dyDescent="0.3">
      <c r="A74" t="s">
        <v>121</v>
      </c>
      <c r="B74" s="3">
        <v>37347</v>
      </c>
      <c r="C74" s="3">
        <v>37566</v>
      </c>
      <c r="D74" s="4">
        <f t="shared" ref="D74:D75" si="14">IF(B74&gt;0,C74-B74+1,0)</f>
        <v>220</v>
      </c>
      <c r="E74" s="5">
        <v>25503</v>
      </c>
      <c r="F74" s="5"/>
      <c r="G74" s="6">
        <f>E74/365*D74</f>
        <v>15371.671232876712</v>
      </c>
    </row>
    <row r="75" spans="1:7" x14ac:dyDescent="0.3">
      <c r="B75" s="3">
        <v>37567</v>
      </c>
      <c r="C75" s="3">
        <v>37711</v>
      </c>
      <c r="D75" s="4">
        <f t="shared" si="14"/>
        <v>145</v>
      </c>
      <c r="E75" s="5">
        <v>26523</v>
      </c>
      <c r="F75" s="5"/>
      <c r="G75" s="6">
        <f>E75/365*D75</f>
        <v>10536.534246575344</v>
      </c>
    </row>
    <row r="76" spans="1:7" x14ac:dyDescent="0.3">
      <c r="B76" s="7"/>
      <c r="C76" s="7"/>
      <c r="D76" s="4">
        <f>SUM(D74:D75)</f>
        <v>365</v>
      </c>
      <c r="E76" s="5"/>
      <c r="F76" s="5"/>
      <c r="G76" s="13">
        <f>SUM(G74:G75)</f>
        <v>25908.205479452055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6"/>
  <sheetViews>
    <sheetView topLeftCell="A43" workbookViewId="0">
      <selection activeCell="A53" sqref="A53"/>
    </sheetView>
  </sheetViews>
  <sheetFormatPr defaultRowHeight="14.4" x14ac:dyDescent="0.3"/>
  <cols>
    <col min="1" max="1" width="26.77734375" bestFit="1" customWidth="1"/>
    <col min="2" max="3" width="10.77734375" bestFit="1" customWidth="1"/>
    <col min="5" max="5" width="12.4414062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81</v>
      </c>
      <c r="B4" s="3">
        <v>36982</v>
      </c>
      <c r="C4" s="3">
        <v>37201</v>
      </c>
      <c r="D4" s="4">
        <f t="shared" ref="D4:D5" si="0">IF(B4&gt;0,C4-B4+1,0)</f>
        <v>220</v>
      </c>
      <c r="E4" s="5">
        <v>16305</v>
      </c>
      <c r="F4" s="5"/>
      <c r="G4" s="6">
        <f>E4/365*D4</f>
        <v>9827.6712328767135</v>
      </c>
    </row>
    <row r="5" spans="1:7" x14ac:dyDescent="0.3">
      <c r="B5" s="3">
        <v>37202</v>
      </c>
      <c r="C5" s="3">
        <v>37346</v>
      </c>
      <c r="D5" s="4">
        <f t="shared" si="0"/>
        <v>145</v>
      </c>
      <c r="E5" s="5">
        <v>16941</v>
      </c>
      <c r="F5" s="5"/>
      <c r="G5" s="6">
        <f>E5/365*D5</f>
        <v>6729.9863013698623</v>
      </c>
    </row>
    <row r="6" spans="1:7" x14ac:dyDescent="0.3">
      <c r="B6" s="7"/>
      <c r="C6" s="7"/>
      <c r="D6" s="4">
        <f>SUM(D4:D5)</f>
        <v>365</v>
      </c>
      <c r="E6" s="5"/>
      <c r="F6" s="5"/>
      <c r="G6" s="13">
        <f>SUM(G4:G5)</f>
        <v>16557.657534246577</v>
      </c>
    </row>
    <row r="8" spans="1:7" x14ac:dyDescent="0.3">
      <c r="A8" s="8" t="s">
        <v>18</v>
      </c>
      <c r="B8" s="1" t="s">
        <v>0</v>
      </c>
      <c r="C8" s="1" t="s">
        <v>1</v>
      </c>
      <c r="D8" s="1"/>
      <c r="E8" s="1" t="s">
        <v>2</v>
      </c>
      <c r="F8" s="2" t="s">
        <v>3</v>
      </c>
    </row>
    <row r="9" spans="1:7" x14ac:dyDescent="0.3">
      <c r="A9" t="s">
        <v>82</v>
      </c>
      <c r="B9" s="3">
        <v>36982</v>
      </c>
      <c r="C9" s="3">
        <v>37201</v>
      </c>
      <c r="D9" s="4">
        <f t="shared" ref="D9:D10" si="1">IF(B9&gt;0,C9-B9+1,0)</f>
        <v>220</v>
      </c>
      <c r="E9" s="5">
        <v>17061</v>
      </c>
      <c r="F9" s="5"/>
      <c r="G9" s="6">
        <f>E9/365*D9</f>
        <v>10283.342465753425</v>
      </c>
    </row>
    <row r="10" spans="1:7" x14ac:dyDescent="0.3">
      <c r="B10" s="3">
        <v>37202</v>
      </c>
      <c r="C10" s="3">
        <v>37346</v>
      </c>
      <c r="D10" s="4">
        <f t="shared" si="1"/>
        <v>145</v>
      </c>
      <c r="E10" s="5">
        <v>17727</v>
      </c>
      <c r="F10" s="5"/>
      <c r="G10" s="6">
        <f>E10/365*D10</f>
        <v>7042.2328767123281</v>
      </c>
    </row>
    <row r="11" spans="1:7" x14ac:dyDescent="0.3">
      <c r="B11" s="7"/>
      <c r="C11" s="7"/>
      <c r="D11" s="4">
        <f>SUM(D9:D10)</f>
        <v>365</v>
      </c>
      <c r="E11" s="5"/>
      <c r="F11" s="5"/>
      <c r="G11" s="13">
        <f>SUM(G9:G10)</f>
        <v>17325.575342465752</v>
      </c>
    </row>
    <row r="13" spans="1:7" x14ac:dyDescent="0.3">
      <c r="A13" s="8" t="s">
        <v>123</v>
      </c>
      <c r="B13" s="1" t="s">
        <v>0</v>
      </c>
      <c r="C13" s="1" t="s">
        <v>1</v>
      </c>
      <c r="D13" s="1"/>
      <c r="E13" s="1" t="s">
        <v>2</v>
      </c>
      <c r="F13" s="2" t="s">
        <v>3</v>
      </c>
    </row>
    <row r="14" spans="1:7" x14ac:dyDescent="0.3">
      <c r="A14" t="s">
        <v>81</v>
      </c>
      <c r="B14" s="3">
        <v>36982</v>
      </c>
      <c r="C14" s="3">
        <v>37201</v>
      </c>
      <c r="D14" s="4">
        <f t="shared" ref="D14:D15" si="2">IF(B14&gt;0,C14-B14+1,0)</f>
        <v>220</v>
      </c>
      <c r="E14" s="5">
        <v>16563</v>
      </c>
      <c r="F14" s="5"/>
      <c r="G14" s="6">
        <f>E14/365*D14</f>
        <v>9983.17808219178</v>
      </c>
    </row>
    <row r="15" spans="1:7" x14ac:dyDescent="0.3">
      <c r="B15" s="3">
        <v>37202</v>
      </c>
      <c r="C15" s="3">
        <v>37346</v>
      </c>
      <c r="D15" s="4">
        <f t="shared" si="2"/>
        <v>145</v>
      </c>
      <c r="E15" s="5">
        <v>17208</v>
      </c>
      <c r="F15" s="5"/>
      <c r="G15" s="6">
        <f>E15/365*D15</f>
        <v>6836.0547945205471</v>
      </c>
    </row>
    <row r="16" spans="1:7" x14ac:dyDescent="0.3">
      <c r="B16" s="7"/>
      <c r="C16" s="7"/>
      <c r="D16" s="4">
        <f>SUM(D14:D15)</f>
        <v>365</v>
      </c>
      <c r="E16" s="5"/>
      <c r="F16" s="5"/>
      <c r="G16" s="13">
        <f>SUM(G14:G15)</f>
        <v>16819.232876712325</v>
      </c>
    </row>
    <row r="18" spans="1:7" x14ac:dyDescent="0.3">
      <c r="A18" s="8" t="s">
        <v>123</v>
      </c>
      <c r="B18" s="1" t="s">
        <v>0</v>
      </c>
      <c r="C18" s="1" t="s">
        <v>1</v>
      </c>
      <c r="D18" s="1"/>
      <c r="E18" s="1" t="s">
        <v>2</v>
      </c>
      <c r="F18" s="2" t="s">
        <v>3</v>
      </c>
    </row>
    <row r="19" spans="1:7" x14ac:dyDescent="0.3">
      <c r="A19" t="s">
        <v>115</v>
      </c>
      <c r="B19" s="3">
        <v>36982</v>
      </c>
      <c r="C19" s="3">
        <v>37201</v>
      </c>
      <c r="D19" s="4">
        <f t="shared" ref="D19:D20" si="3">IF(B19&gt;0,C19-B19+1,0)</f>
        <v>220</v>
      </c>
      <c r="E19" s="5">
        <v>17307</v>
      </c>
      <c r="F19" s="5"/>
      <c r="G19" s="6">
        <f>E19/365*D19</f>
        <v>10431.616438356165</v>
      </c>
    </row>
    <row r="20" spans="1:7" x14ac:dyDescent="0.3">
      <c r="B20" s="3">
        <v>37202</v>
      </c>
      <c r="C20" s="3">
        <v>37346</v>
      </c>
      <c r="D20" s="4">
        <f t="shared" si="3"/>
        <v>145</v>
      </c>
      <c r="E20" s="5">
        <v>17982</v>
      </c>
      <c r="F20" s="5"/>
      <c r="G20" s="6">
        <f>E20/365*D20</f>
        <v>7143.534246575342</v>
      </c>
    </row>
    <row r="21" spans="1:7" x14ac:dyDescent="0.3">
      <c r="B21" s="7"/>
      <c r="C21" s="7"/>
      <c r="D21" s="4">
        <f>SUM(D19:D20)</f>
        <v>365</v>
      </c>
      <c r="E21" s="5"/>
      <c r="F21" s="5"/>
      <c r="G21" s="13">
        <f>SUM(G19:G20)</f>
        <v>17575.150684931505</v>
      </c>
    </row>
    <row r="23" spans="1:7" x14ac:dyDescent="0.3">
      <c r="A23" s="8" t="s">
        <v>123</v>
      </c>
      <c r="B23" s="1" t="s">
        <v>0</v>
      </c>
      <c r="C23" s="1" t="s">
        <v>1</v>
      </c>
      <c r="D23" s="1"/>
      <c r="E23" s="1" t="s">
        <v>2</v>
      </c>
      <c r="F23" s="2" t="s">
        <v>3</v>
      </c>
    </row>
    <row r="24" spans="1:7" x14ac:dyDescent="0.3">
      <c r="A24" t="s">
        <v>21</v>
      </c>
      <c r="B24" s="3">
        <v>36982</v>
      </c>
      <c r="C24" s="3">
        <v>37201</v>
      </c>
      <c r="D24" s="4">
        <f t="shared" ref="D24:D25" si="4">IF(B24&gt;0,C24-B24+1,0)</f>
        <v>220</v>
      </c>
      <c r="E24" s="5">
        <v>18135</v>
      </c>
      <c r="F24" s="5"/>
      <c r="G24" s="6">
        <f>E24/365*D24</f>
        <v>10930.68493150685</v>
      </c>
    </row>
    <row r="25" spans="1:7" x14ac:dyDescent="0.3">
      <c r="B25" s="3">
        <v>37202</v>
      </c>
      <c r="C25" s="3">
        <v>37346</v>
      </c>
      <c r="D25" s="4">
        <f t="shared" si="4"/>
        <v>145</v>
      </c>
      <c r="E25" s="5">
        <v>18843</v>
      </c>
      <c r="F25" s="5"/>
      <c r="G25" s="6">
        <f>E25/365*D25</f>
        <v>7485.5753424657532</v>
      </c>
    </row>
    <row r="26" spans="1:7" x14ac:dyDescent="0.3">
      <c r="B26" s="7"/>
      <c r="C26" s="7"/>
      <c r="D26" s="4">
        <f>SUM(D24:D25)</f>
        <v>365</v>
      </c>
      <c r="E26" s="5"/>
      <c r="F26" s="5"/>
      <c r="G26" s="13">
        <f>SUM(G24:G25)</f>
        <v>18416.260273972603</v>
      </c>
    </row>
    <row r="28" spans="1:7" x14ac:dyDescent="0.3">
      <c r="A28" s="8" t="s">
        <v>123</v>
      </c>
      <c r="B28" s="1" t="s">
        <v>0</v>
      </c>
      <c r="C28" s="1" t="s">
        <v>1</v>
      </c>
      <c r="D28" s="1"/>
      <c r="E28" s="1" t="s">
        <v>2</v>
      </c>
      <c r="F28" s="2" t="s">
        <v>3</v>
      </c>
    </row>
    <row r="29" spans="1:7" x14ac:dyDescent="0.3">
      <c r="A29" t="s">
        <v>23</v>
      </c>
      <c r="B29" s="3">
        <v>36982</v>
      </c>
      <c r="C29" s="3">
        <v>37201</v>
      </c>
      <c r="D29" s="4">
        <f t="shared" ref="D29:D30" si="5">IF(B29&gt;0,C29-B29+1,0)</f>
        <v>220</v>
      </c>
      <c r="E29" s="5">
        <v>19035</v>
      </c>
      <c r="F29" s="5"/>
      <c r="G29" s="6">
        <f>E29/365*D29</f>
        <v>11473.150684931508</v>
      </c>
    </row>
    <row r="30" spans="1:7" x14ac:dyDescent="0.3">
      <c r="B30" s="3">
        <v>37202</v>
      </c>
      <c r="C30" s="3">
        <v>37346</v>
      </c>
      <c r="D30" s="4">
        <f t="shared" si="5"/>
        <v>145</v>
      </c>
      <c r="E30" s="5">
        <v>19776</v>
      </c>
      <c r="F30" s="5"/>
      <c r="G30" s="6">
        <f>E30/365*D30</f>
        <v>7856.2191780821913</v>
      </c>
    </row>
    <row r="31" spans="1:7" x14ac:dyDescent="0.3">
      <c r="B31" s="7"/>
      <c r="C31" s="7"/>
      <c r="D31" s="4">
        <f>SUM(D29:D30)</f>
        <v>365</v>
      </c>
      <c r="E31" s="5"/>
      <c r="F31" s="5"/>
      <c r="G31" s="13">
        <f>SUM(G29:G30)</f>
        <v>19329.369863013701</v>
      </c>
    </row>
    <row r="33" spans="1:7" x14ac:dyDescent="0.3">
      <c r="A33" s="8" t="s">
        <v>123</v>
      </c>
      <c r="B33" s="1" t="s">
        <v>0</v>
      </c>
      <c r="C33" s="1" t="s">
        <v>1</v>
      </c>
      <c r="D33" s="1"/>
      <c r="E33" s="1" t="s">
        <v>2</v>
      </c>
      <c r="F33" s="2" t="s">
        <v>3</v>
      </c>
    </row>
    <row r="34" spans="1:7" x14ac:dyDescent="0.3">
      <c r="A34" t="s">
        <v>24</v>
      </c>
      <c r="B34" s="3">
        <v>36982</v>
      </c>
      <c r="C34" s="3">
        <v>37201</v>
      </c>
      <c r="D34" s="4">
        <f t="shared" ref="D34:D35" si="6">IF(B34&gt;0,C34-B34+1,0)</f>
        <v>220</v>
      </c>
      <c r="E34" s="5">
        <v>20724</v>
      </c>
      <c r="F34" s="5"/>
      <c r="G34" s="6">
        <f>E34/365*D34</f>
        <v>12491.178082191782</v>
      </c>
    </row>
    <row r="35" spans="1:7" x14ac:dyDescent="0.3">
      <c r="A35" t="s">
        <v>116</v>
      </c>
      <c r="B35" s="3">
        <v>37202</v>
      </c>
      <c r="C35" s="3">
        <v>37346</v>
      </c>
      <c r="D35" s="4">
        <f t="shared" si="6"/>
        <v>145</v>
      </c>
      <c r="E35" s="5">
        <v>21531</v>
      </c>
      <c r="F35" s="5"/>
      <c r="G35" s="6">
        <f>E35/365*D35</f>
        <v>8553.4109589041109</v>
      </c>
    </row>
    <row r="36" spans="1:7" x14ac:dyDescent="0.3">
      <c r="B36" s="7"/>
      <c r="C36" s="7"/>
      <c r="D36" s="4">
        <f>SUM(D34:D35)</f>
        <v>365</v>
      </c>
      <c r="E36" s="5"/>
      <c r="F36" s="5"/>
      <c r="G36" s="13">
        <f>SUM(G34:G35)</f>
        <v>21044.589041095893</v>
      </c>
    </row>
    <row r="38" spans="1:7" x14ac:dyDescent="0.3">
      <c r="A38" s="8" t="s">
        <v>123</v>
      </c>
      <c r="B38" s="1" t="s">
        <v>0</v>
      </c>
      <c r="C38" s="1" t="s">
        <v>1</v>
      </c>
      <c r="D38" s="1"/>
      <c r="E38" s="1" t="s">
        <v>2</v>
      </c>
      <c r="F38" s="2" t="s">
        <v>3</v>
      </c>
    </row>
    <row r="39" spans="1:7" x14ac:dyDescent="0.3">
      <c r="A39" t="s">
        <v>117</v>
      </c>
      <c r="B39" s="3">
        <v>36982</v>
      </c>
      <c r="C39" s="3">
        <v>37201</v>
      </c>
      <c r="D39" s="4">
        <f t="shared" ref="D39:D40" si="7">IF(B39&gt;0,C39-B39+1,0)</f>
        <v>220</v>
      </c>
      <c r="E39" s="5">
        <v>19917</v>
      </c>
      <c r="F39" s="5"/>
      <c r="G39" s="6">
        <f>E39/365*D39</f>
        <v>12004.767123287671</v>
      </c>
    </row>
    <row r="40" spans="1:7" x14ac:dyDescent="0.3">
      <c r="A40" t="s">
        <v>25</v>
      </c>
      <c r="B40" s="3">
        <v>37202</v>
      </c>
      <c r="C40" s="3">
        <v>37346</v>
      </c>
      <c r="D40" s="4">
        <f t="shared" si="7"/>
        <v>145</v>
      </c>
      <c r="E40" s="5">
        <v>20694</v>
      </c>
      <c r="F40" s="5"/>
      <c r="G40" s="6">
        <f>E40/365*D40</f>
        <v>8220.9041095890407</v>
      </c>
    </row>
    <row r="41" spans="1:7" x14ac:dyDescent="0.3">
      <c r="B41" s="7"/>
      <c r="C41" s="7"/>
      <c r="D41" s="4">
        <f>SUM(D39:D40)</f>
        <v>365</v>
      </c>
      <c r="E41" s="5"/>
      <c r="F41" s="5"/>
      <c r="G41" s="13">
        <f>SUM(G39:G40)</f>
        <v>20225.67123287671</v>
      </c>
    </row>
    <row r="43" spans="1:7" x14ac:dyDescent="0.3">
      <c r="A43" s="8" t="s">
        <v>123</v>
      </c>
      <c r="B43" s="1" t="s">
        <v>0</v>
      </c>
      <c r="C43" s="1" t="s">
        <v>1</v>
      </c>
      <c r="D43" s="1"/>
      <c r="E43" s="1" t="s">
        <v>2</v>
      </c>
      <c r="F43" s="2" t="s">
        <v>3</v>
      </c>
    </row>
    <row r="44" spans="1:7" x14ac:dyDescent="0.3">
      <c r="A44" t="s">
        <v>117</v>
      </c>
      <c r="B44" s="3">
        <v>36982</v>
      </c>
      <c r="C44" s="3">
        <v>37201</v>
      </c>
      <c r="D44" s="4">
        <f t="shared" ref="D44:D45" si="8">IF(B44&gt;0,C44-B44+1,0)</f>
        <v>220</v>
      </c>
      <c r="E44" s="5">
        <v>21648</v>
      </c>
      <c r="F44" s="5"/>
      <c r="G44" s="6">
        <f>E44/365*D44</f>
        <v>13048.109589041096</v>
      </c>
    </row>
    <row r="45" spans="1:7" x14ac:dyDescent="0.3">
      <c r="A45" t="s">
        <v>26</v>
      </c>
      <c r="B45" s="3">
        <v>37202</v>
      </c>
      <c r="C45" s="3">
        <v>37346</v>
      </c>
      <c r="D45" s="4">
        <f t="shared" si="8"/>
        <v>145</v>
      </c>
      <c r="E45" s="5">
        <v>22491</v>
      </c>
      <c r="F45" s="5"/>
      <c r="G45" s="6">
        <f>E45/365*D45</f>
        <v>8934.7808219178078</v>
      </c>
    </row>
    <row r="46" spans="1:7" x14ac:dyDescent="0.3">
      <c r="B46" s="7"/>
      <c r="C46" s="7"/>
      <c r="D46" s="4">
        <f>SUM(D44:D45)</f>
        <v>365</v>
      </c>
      <c r="E46" s="5"/>
      <c r="F46" s="5"/>
      <c r="G46" s="13">
        <f>SUM(G44:G45)</f>
        <v>21982.890410958906</v>
      </c>
    </row>
    <row r="48" spans="1:7" x14ac:dyDescent="0.3">
      <c r="A48" s="8" t="s">
        <v>27</v>
      </c>
      <c r="B48" s="1" t="s">
        <v>0</v>
      </c>
      <c r="C48" s="1" t="s">
        <v>1</v>
      </c>
      <c r="D48" s="1"/>
      <c r="E48" s="1" t="s">
        <v>2</v>
      </c>
      <c r="F48" s="2" t="s">
        <v>3</v>
      </c>
    </row>
    <row r="49" spans="1:7" x14ac:dyDescent="0.3">
      <c r="A49" t="s">
        <v>29</v>
      </c>
      <c r="B49" s="3">
        <v>36982</v>
      </c>
      <c r="C49" s="3">
        <v>37201</v>
      </c>
      <c r="D49" s="4">
        <f t="shared" ref="D49:D50" si="9">IF(B49&gt;0,C49-B49+1,0)</f>
        <v>220</v>
      </c>
      <c r="E49" s="5">
        <v>22191</v>
      </c>
      <c r="F49" s="5"/>
      <c r="G49" s="6">
        <f>E49/365*D49</f>
        <v>13375.397260273972</v>
      </c>
    </row>
    <row r="50" spans="1:7" x14ac:dyDescent="0.3">
      <c r="B50" s="3">
        <v>37202</v>
      </c>
      <c r="C50" s="3">
        <v>37346</v>
      </c>
      <c r="D50" s="4">
        <f t="shared" si="9"/>
        <v>145</v>
      </c>
      <c r="E50" s="5">
        <v>23055</v>
      </c>
      <c r="F50" s="5"/>
      <c r="G50" s="6">
        <f>E50/365*D50</f>
        <v>9158.8356164383567</v>
      </c>
    </row>
    <row r="51" spans="1:7" x14ac:dyDescent="0.3">
      <c r="B51" s="7"/>
      <c r="C51" s="7"/>
      <c r="D51" s="4">
        <f>SUM(D49:D50)</f>
        <v>365</v>
      </c>
      <c r="E51" s="5"/>
      <c r="F51" s="5"/>
      <c r="G51" s="13">
        <f>SUM(G49:G50)</f>
        <v>22534.232876712329</v>
      </c>
    </row>
    <row r="53" spans="1:7" x14ac:dyDescent="0.3">
      <c r="A53" s="8" t="s">
        <v>27</v>
      </c>
      <c r="B53" s="1" t="s">
        <v>0</v>
      </c>
      <c r="C53" s="1" t="s">
        <v>1</v>
      </c>
      <c r="D53" s="1"/>
      <c r="E53" s="1" t="s">
        <v>2</v>
      </c>
      <c r="F53" s="2" t="s">
        <v>3</v>
      </c>
    </row>
    <row r="54" spans="1:7" x14ac:dyDescent="0.3">
      <c r="A54" t="s">
        <v>28</v>
      </c>
      <c r="B54" s="3">
        <v>36982</v>
      </c>
      <c r="C54" s="3">
        <v>37201</v>
      </c>
      <c r="D54" s="4">
        <f t="shared" ref="D54:D55" si="10">IF(B54&gt;0,C54-B54+1,0)</f>
        <v>220</v>
      </c>
      <c r="E54" s="5">
        <v>23106</v>
      </c>
      <c r="F54" s="5"/>
      <c r="G54" s="6">
        <f>E54/365*D54</f>
        <v>13926.904109589041</v>
      </c>
    </row>
    <row r="55" spans="1:7" x14ac:dyDescent="0.3">
      <c r="B55" s="3">
        <v>37202</v>
      </c>
      <c r="C55" s="3">
        <v>37346</v>
      </c>
      <c r="D55" s="4">
        <f t="shared" si="10"/>
        <v>145</v>
      </c>
      <c r="E55" s="5">
        <v>24006</v>
      </c>
      <c r="F55" s="5"/>
      <c r="G55" s="6">
        <f>E55/365*D55</f>
        <v>9536.6301369863013</v>
      </c>
    </row>
    <row r="56" spans="1:7" x14ac:dyDescent="0.3">
      <c r="B56" s="7"/>
      <c r="C56" s="7"/>
      <c r="D56" s="4">
        <f>SUM(D54:D55)</f>
        <v>365</v>
      </c>
      <c r="E56" s="5"/>
      <c r="F56" s="5"/>
      <c r="G56" s="13">
        <f>SUM(G54:G55)</f>
        <v>23463.534246575342</v>
      </c>
    </row>
    <row r="58" spans="1:7" x14ac:dyDescent="0.3">
      <c r="A58" s="8" t="s">
        <v>30</v>
      </c>
      <c r="B58" s="1" t="s">
        <v>0</v>
      </c>
      <c r="C58" s="1" t="s">
        <v>1</v>
      </c>
      <c r="D58" s="1"/>
      <c r="E58" s="1" t="s">
        <v>2</v>
      </c>
      <c r="F58" s="2" t="s">
        <v>3</v>
      </c>
    </row>
    <row r="59" spans="1:7" x14ac:dyDescent="0.3">
      <c r="A59" t="s">
        <v>118</v>
      </c>
      <c r="B59" s="3">
        <v>36982</v>
      </c>
      <c r="C59" s="3">
        <v>37201</v>
      </c>
      <c r="D59" s="4">
        <f t="shared" ref="D59:D60" si="11">IF(B59&gt;0,C59-B59+1,0)</f>
        <v>220</v>
      </c>
      <c r="E59" s="5">
        <v>22755</v>
      </c>
      <c r="F59" s="5"/>
      <c r="G59" s="6">
        <f>E59/365*D59</f>
        <v>13715.342465753423</v>
      </c>
    </row>
    <row r="60" spans="1:7" x14ac:dyDescent="0.3">
      <c r="B60" s="3">
        <v>37202</v>
      </c>
      <c r="C60" s="3">
        <v>37346</v>
      </c>
      <c r="D60" s="4">
        <f t="shared" si="11"/>
        <v>145</v>
      </c>
      <c r="E60" s="5">
        <v>23643</v>
      </c>
      <c r="F60" s="5"/>
      <c r="G60" s="6">
        <f>E60/365*D60</f>
        <v>9392.4246575342459</v>
      </c>
    </row>
    <row r="61" spans="1:7" x14ac:dyDescent="0.3">
      <c r="B61" s="7"/>
      <c r="C61" s="7"/>
      <c r="D61" s="4">
        <f>SUM(D59:D60)</f>
        <v>365</v>
      </c>
      <c r="E61" s="5"/>
      <c r="F61" s="5"/>
      <c r="G61" s="13">
        <f>SUM(G59:G60)</f>
        <v>23107.767123287667</v>
      </c>
    </row>
    <row r="63" spans="1:7" x14ac:dyDescent="0.3">
      <c r="A63" s="8" t="s">
        <v>30</v>
      </c>
      <c r="B63" s="1" t="s">
        <v>0</v>
      </c>
      <c r="C63" s="1" t="s">
        <v>1</v>
      </c>
      <c r="D63" s="1"/>
      <c r="E63" s="1" t="s">
        <v>2</v>
      </c>
      <c r="F63" s="2" t="s">
        <v>3</v>
      </c>
    </row>
    <row r="64" spans="1:7" x14ac:dyDescent="0.3">
      <c r="A64" t="s">
        <v>120</v>
      </c>
      <c r="B64" s="3">
        <v>36982</v>
      </c>
      <c r="C64" s="3">
        <v>37201</v>
      </c>
      <c r="D64" s="4">
        <f t="shared" ref="D64:D65" si="12">IF(B64&gt;0,C64-B64+1,0)</f>
        <v>220</v>
      </c>
      <c r="E64" s="5">
        <v>23670</v>
      </c>
      <c r="F64" s="5"/>
      <c r="G64" s="6">
        <f>E64/365*D64</f>
        <v>14266.849315068494</v>
      </c>
    </row>
    <row r="65" spans="1:7" x14ac:dyDescent="0.3">
      <c r="B65" s="3">
        <v>37202</v>
      </c>
      <c r="C65" s="3">
        <v>37346</v>
      </c>
      <c r="D65" s="4">
        <f t="shared" si="12"/>
        <v>145</v>
      </c>
      <c r="E65" s="5">
        <v>24594</v>
      </c>
      <c r="F65" s="5"/>
      <c r="G65" s="6">
        <f>E65/365*D65</f>
        <v>9770.2191780821922</v>
      </c>
    </row>
    <row r="66" spans="1:7" x14ac:dyDescent="0.3">
      <c r="B66" s="7"/>
      <c r="C66" s="7"/>
      <c r="D66" s="4">
        <f>SUM(D64:D65)</f>
        <v>365</v>
      </c>
      <c r="E66" s="5"/>
      <c r="F66" s="5"/>
      <c r="G66" s="13">
        <f>SUM(G64:G65)</f>
        <v>24037.068493150684</v>
      </c>
    </row>
    <row r="68" spans="1:7" x14ac:dyDescent="0.3">
      <c r="A68" s="8" t="s">
        <v>30</v>
      </c>
      <c r="B68" s="1" t="s">
        <v>0</v>
      </c>
      <c r="C68" s="1" t="s">
        <v>1</v>
      </c>
      <c r="D68" s="1"/>
      <c r="E68" s="1" t="s">
        <v>2</v>
      </c>
      <c r="F68" s="2" t="s">
        <v>3</v>
      </c>
    </row>
    <row r="69" spans="1:7" x14ac:dyDescent="0.3">
      <c r="A69" t="s">
        <v>119</v>
      </c>
      <c r="B69" s="3">
        <v>36982</v>
      </c>
      <c r="C69" s="3">
        <v>37201</v>
      </c>
      <c r="D69" s="4">
        <f t="shared" ref="D69:D70" si="13">IF(B69&gt;0,C69-B69+1,0)</f>
        <v>220</v>
      </c>
      <c r="E69" s="5">
        <v>23634</v>
      </c>
      <c r="F69" s="5"/>
      <c r="G69" s="6">
        <f>E69/365*D69</f>
        <v>14245.150684931508</v>
      </c>
    </row>
    <row r="70" spans="1:7" x14ac:dyDescent="0.3">
      <c r="B70" s="3">
        <v>37202</v>
      </c>
      <c r="C70" s="3">
        <v>37346</v>
      </c>
      <c r="D70" s="4">
        <f t="shared" si="13"/>
        <v>145</v>
      </c>
      <c r="E70" s="5">
        <v>24555</v>
      </c>
      <c r="F70" s="5"/>
      <c r="G70" s="6">
        <f>E70/365*D70</f>
        <v>9754.7260273972606</v>
      </c>
    </row>
    <row r="71" spans="1:7" x14ac:dyDescent="0.3">
      <c r="B71" s="7"/>
      <c r="C71" s="7"/>
      <c r="D71" s="4">
        <f>SUM(D69:D70)</f>
        <v>365</v>
      </c>
      <c r="E71" s="5"/>
      <c r="F71" s="5"/>
      <c r="G71" s="13">
        <f>SUM(G69:G70)</f>
        <v>23999.876712328769</v>
      </c>
    </row>
    <row r="73" spans="1:7" x14ac:dyDescent="0.3">
      <c r="A73" s="8" t="s">
        <v>30</v>
      </c>
      <c r="B73" s="1" t="s">
        <v>0</v>
      </c>
      <c r="C73" s="1" t="s">
        <v>1</v>
      </c>
      <c r="D73" s="1"/>
      <c r="E73" s="1" t="s">
        <v>2</v>
      </c>
      <c r="F73" s="2" t="s">
        <v>3</v>
      </c>
    </row>
    <row r="74" spans="1:7" x14ac:dyDescent="0.3">
      <c r="A74" t="s">
        <v>121</v>
      </c>
      <c r="B74" s="3">
        <v>36982</v>
      </c>
      <c r="C74" s="3">
        <v>37201</v>
      </c>
      <c r="D74" s="4">
        <f t="shared" ref="D74:D75" si="14">IF(B74&gt;0,C74-B74+1,0)</f>
        <v>220</v>
      </c>
      <c r="E74" s="5">
        <v>24546</v>
      </c>
      <c r="F74" s="5"/>
      <c r="G74" s="6">
        <f>E74/365*D74</f>
        <v>14794.849315068492</v>
      </c>
    </row>
    <row r="75" spans="1:7" x14ac:dyDescent="0.3">
      <c r="B75" s="3">
        <v>37202</v>
      </c>
      <c r="C75" s="3">
        <v>37346</v>
      </c>
      <c r="D75" s="4">
        <f t="shared" si="14"/>
        <v>145</v>
      </c>
      <c r="E75" s="5">
        <v>25503</v>
      </c>
      <c r="F75" s="5"/>
      <c r="G75" s="6">
        <f>E75/365*D75</f>
        <v>10131.328767123287</v>
      </c>
    </row>
    <row r="76" spans="1:7" x14ac:dyDescent="0.3">
      <c r="B76" s="7"/>
      <c r="C76" s="7"/>
      <c r="D76" s="4">
        <f>SUM(D74:D75)</f>
        <v>365</v>
      </c>
      <c r="E76" s="5"/>
      <c r="F76" s="5"/>
      <c r="G76" s="13">
        <f>SUM(G74:G75)</f>
        <v>24926.178082191778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6"/>
  <sheetViews>
    <sheetView topLeftCell="A13" workbookViewId="0">
      <selection activeCell="A43" sqref="A43"/>
    </sheetView>
  </sheetViews>
  <sheetFormatPr defaultRowHeight="14.4" x14ac:dyDescent="0.3"/>
  <cols>
    <col min="1" max="1" width="29.77734375" customWidth="1"/>
    <col min="2" max="3" width="10.77734375" bestFit="1" customWidth="1"/>
    <col min="5" max="5" width="12.777343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81</v>
      </c>
      <c r="B4" s="3">
        <v>36617</v>
      </c>
      <c r="C4" s="3">
        <v>36836</v>
      </c>
      <c r="D4" s="4">
        <f t="shared" ref="D4:D5" si="0">IF(B4&gt;0,C4-B4+1,0)</f>
        <v>220</v>
      </c>
      <c r="E4" s="5">
        <v>15831</v>
      </c>
      <c r="F4" s="5"/>
      <c r="G4" s="6">
        <f>E4/365*D4</f>
        <v>9541.9726027397264</v>
      </c>
    </row>
    <row r="5" spans="1:7" x14ac:dyDescent="0.3">
      <c r="B5" s="3">
        <v>36837</v>
      </c>
      <c r="C5" s="3">
        <v>36981</v>
      </c>
      <c r="D5" s="4">
        <f t="shared" si="0"/>
        <v>145</v>
      </c>
      <c r="E5" s="5">
        <v>16305</v>
      </c>
      <c r="F5" s="5"/>
      <c r="G5" s="6">
        <f>E5/365*D5</f>
        <v>6477.3287671232883</v>
      </c>
    </row>
    <row r="6" spans="1:7" x14ac:dyDescent="0.3">
      <c r="B6" s="7"/>
      <c r="C6" s="7"/>
      <c r="D6" s="4">
        <f>SUM(D4:D5)</f>
        <v>365</v>
      </c>
      <c r="E6" s="5"/>
      <c r="F6" s="5"/>
      <c r="G6" s="13">
        <f>SUM(G4:G5)</f>
        <v>16019.301369863015</v>
      </c>
    </row>
    <row r="8" spans="1:7" x14ac:dyDescent="0.3">
      <c r="A8" s="8" t="s">
        <v>18</v>
      </c>
      <c r="B8" s="1" t="s">
        <v>0</v>
      </c>
      <c r="C8" s="1" t="s">
        <v>1</v>
      </c>
      <c r="D8" s="1"/>
      <c r="E8" s="1" t="s">
        <v>2</v>
      </c>
      <c r="F8" s="2" t="s">
        <v>3</v>
      </c>
    </row>
    <row r="9" spans="1:7" x14ac:dyDescent="0.3">
      <c r="A9" t="s">
        <v>82</v>
      </c>
      <c r="B9" s="3">
        <v>36617</v>
      </c>
      <c r="C9" s="3">
        <v>36836</v>
      </c>
      <c r="D9" s="4">
        <f t="shared" ref="D9:D10" si="1">IF(B9&gt;0,C9-B9+1,0)</f>
        <v>220</v>
      </c>
      <c r="E9" s="5">
        <v>16563</v>
      </c>
      <c r="F9" s="5"/>
      <c r="G9" s="6">
        <f>E9/365*D9</f>
        <v>9983.17808219178</v>
      </c>
    </row>
    <row r="10" spans="1:7" x14ac:dyDescent="0.3">
      <c r="B10" s="3">
        <v>36837</v>
      </c>
      <c r="C10" s="3">
        <v>36981</v>
      </c>
      <c r="D10" s="4">
        <f t="shared" si="1"/>
        <v>145</v>
      </c>
      <c r="E10" s="5">
        <v>17061</v>
      </c>
      <c r="F10" s="5"/>
      <c r="G10" s="6">
        <f>E10/365*D10</f>
        <v>6777.6575342465758</v>
      </c>
    </row>
    <row r="11" spans="1:7" x14ac:dyDescent="0.3">
      <c r="B11" s="7"/>
      <c r="C11" s="7"/>
      <c r="D11" s="4">
        <f>SUM(D9:D10)</f>
        <v>365</v>
      </c>
      <c r="E11" s="5"/>
      <c r="F11" s="5"/>
      <c r="G11" s="13">
        <f>SUM(G9:G10)</f>
        <v>16760.835616438355</v>
      </c>
    </row>
    <row r="13" spans="1:7" x14ac:dyDescent="0.3">
      <c r="A13" s="8" t="s">
        <v>123</v>
      </c>
      <c r="B13" s="1" t="s">
        <v>0</v>
      </c>
      <c r="C13" s="1" t="s">
        <v>1</v>
      </c>
      <c r="D13" s="1"/>
      <c r="E13" s="1" t="s">
        <v>2</v>
      </c>
      <c r="F13" s="2" t="s">
        <v>3</v>
      </c>
    </row>
    <row r="14" spans="1:7" x14ac:dyDescent="0.3">
      <c r="A14" t="s">
        <v>81</v>
      </c>
      <c r="B14" s="3">
        <v>36617</v>
      </c>
      <c r="C14" s="3">
        <v>36836</v>
      </c>
      <c r="D14" s="4">
        <f t="shared" ref="D14:D15" si="2">IF(B14&gt;0,C14-B14+1,0)</f>
        <v>220</v>
      </c>
      <c r="E14" s="5">
        <v>16080</v>
      </c>
      <c r="F14" s="5"/>
      <c r="G14" s="6">
        <f>E14/365*D14</f>
        <v>9692.0547945205471</v>
      </c>
    </row>
    <row r="15" spans="1:7" x14ac:dyDescent="0.3">
      <c r="B15" s="3">
        <v>36837</v>
      </c>
      <c r="C15" s="3">
        <v>36981</v>
      </c>
      <c r="D15" s="4">
        <f t="shared" si="2"/>
        <v>145</v>
      </c>
      <c r="E15" s="5">
        <v>16563</v>
      </c>
      <c r="F15" s="5"/>
      <c r="G15" s="6">
        <f>E15/365*D15</f>
        <v>6579.821917808219</v>
      </c>
    </row>
    <row r="16" spans="1:7" x14ac:dyDescent="0.3">
      <c r="B16" s="7"/>
      <c r="C16" s="7"/>
      <c r="D16" s="4">
        <f>SUM(D14:D15)</f>
        <v>365</v>
      </c>
      <c r="E16" s="5"/>
      <c r="F16" s="5"/>
      <c r="G16" s="13">
        <f>SUM(G14:G15)</f>
        <v>16271.876712328765</v>
      </c>
    </row>
    <row r="18" spans="1:7" x14ac:dyDescent="0.3">
      <c r="A18" s="8" t="s">
        <v>123</v>
      </c>
      <c r="B18" s="1" t="s">
        <v>0</v>
      </c>
      <c r="C18" s="1" t="s">
        <v>1</v>
      </c>
      <c r="D18" s="1"/>
      <c r="E18" s="1" t="s">
        <v>2</v>
      </c>
      <c r="F18" s="2" t="s">
        <v>3</v>
      </c>
    </row>
    <row r="19" spans="1:7" x14ac:dyDescent="0.3">
      <c r="A19" t="s">
        <v>115</v>
      </c>
      <c r="B19" s="3">
        <v>36617</v>
      </c>
      <c r="C19" s="3">
        <v>36836</v>
      </c>
      <c r="D19" s="4">
        <f t="shared" ref="D19:D20" si="3">IF(B19&gt;0,C19-B19+1,0)</f>
        <v>220</v>
      </c>
      <c r="E19" s="5">
        <v>16803</v>
      </c>
      <c r="F19" s="5"/>
      <c r="G19" s="6">
        <f>E19/365*D19</f>
        <v>10127.835616438357</v>
      </c>
    </row>
    <row r="20" spans="1:7" x14ac:dyDescent="0.3">
      <c r="B20" s="3">
        <v>36837</v>
      </c>
      <c r="C20" s="3">
        <v>36981</v>
      </c>
      <c r="D20" s="4">
        <f t="shared" si="3"/>
        <v>145</v>
      </c>
      <c r="E20" s="5">
        <v>17307</v>
      </c>
      <c r="F20" s="5"/>
      <c r="G20" s="6">
        <f>E20/365*D20</f>
        <v>6875.3835616438355</v>
      </c>
    </row>
    <row r="21" spans="1:7" x14ac:dyDescent="0.3">
      <c r="B21" s="7"/>
      <c r="C21" s="7"/>
      <c r="D21" s="4">
        <f>SUM(D19:D20)</f>
        <v>365</v>
      </c>
      <c r="E21" s="5"/>
      <c r="F21" s="5"/>
      <c r="G21" s="13">
        <f>SUM(G19:G20)</f>
        <v>17003.219178082192</v>
      </c>
    </row>
    <row r="23" spans="1:7" x14ac:dyDescent="0.3">
      <c r="A23" s="8" t="s">
        <v>123</v>
      </c>
      <c r="B23" s="1" t="s">
        <v>0</v>
      </c>
      <c r="C23" s="1" t="s">
        <v>1</v>
      </c>
      <c r="D23" s="1"/>
      <c r="E23" s="1" t="s">
        <v>2</v>
      </c>
      <c r="F23" s="2" t="s">
        <v>3</v>
      </c>
    </row>
    <row r="24" spans="1:7" x14ac:dyDescent="0.3">
      <c r="A24" t="s">
        <v>21</v>
      </c>
      <c r="B24" s="3">
        <v>36617</v>
      </c>
      <c r="C24" s="3">
        <v>36836</v>
      </c>
      <c r="D24" s="4">
        <f t="shared" ref="D24:D25" si="4">IF(B24&gt;0,C24-B24+1,0)</f>
        <v>220</v>
      </c>
      <c r="E24" s="5">
        <v>17607</v>
      </c>
      <c r="F24" s="5"/>
      <c r="G24" s="6">
        <f>E24/365*D24</f>
        <v>10612.438356164383</v>
      </c>
    </row>
    <row r="25" spans="1:7" x14ac:dyDescent="0.3">
      <c r="B25" s="3">
        <v>36837</v>
      </c>
      <c r="C25" s="3">
        <v>36981</v>
      </c>
      <c r="D25" s="4">
        <f t="shared" si="4"/>
        <v>145</v>
      </c>
      <c r="E25" s="5">
        <v>18135</v>
      </c>
      <c r="F25" s="5"/>
      <c r="G25" s="6">
        <f>E25/365*D25</f>
        <v>7204.3150684931506</v>
      </c>
    </row>
    <row r="26" spans="1:7" x14ac:dyDescent="0.3">
      <c r="B26" s="7"/>
      <c r="C26" s="7"/>
      <c r="D26" s="4">
        <f>SUM(D24:D25)</f>
        <v>365</v>
      </c>
      <c r="E26" s="5"/>
      <c r="F26" s="5"/>
      <c r="G26" s="13">
        <f>SUM(G24:G25)</f>
        <v>17816.753424657534</v>
      </c>
    </row>
    <row r="28" spans="1:7" x14ac:dyDescent="0.3">
      <c r="A28" s="8" t="s">
        <v>123</v>
      </c>
      <c r="B28" s="1" t="s">
        <v>0</v>
      </c>
      <c r="C28" s="1" t="s">
        <v>1</v>
      </c>
      <c r="D28" s="1"/>
      <c r="E28" s="1" t="s">
        <v>2</v>
      </c>
      <c r="F28" s="2" t="s">
        <v>3</v>
      </c>
    </row>
    <row r="29" spans="1:7" x14ac:dyDescent="0.3">
      <c r="A29" t="s">
        <v>23</v>
      </c>
      <c r="B29" s="3">
        <v>36617</v>
      </c>
      <c r="C29" s="3">
        <v>36836</v>
      </c>
      <c r="D29" s="4">
        <f t="shared" ref="D29:D30" si="5">IF(B29&gt;0,C29-B29+1,0)</f>
        <v>220</v>
      </c>
      <c r="E29" s="5">
        <v>18480</v>
      </c>
      <c r="F29" s="5"/>
      <c r="G29" s="6">
        <f>E29/365*D29</f>
        <v>11138.630136986301</v>
      </c>
    </row>
    <row r="30" spans="1:7" x14ac:dyDescent="0.3">
      <c r="B30" s="3">
        <v>36837</v>
      </c>
      <c r="C30" s="3">
        <v>36981</v>
      </c>
      <c r="D30" s="4">
        <f t="shared" si="5"/>
        <v>145</v>
      </c>
      <c r="E30" s="5">
        <v>19035</v>
      </c>
      <c r="F30" s="5"/>
      <c r="G30" s="6">
        <f>E30/365*D30</f>
        <v>7561.8493150684935</v>
      </c>
    </row>
    <row r="31" spans="1:7" x14ac:dyDescent="0.3">
      <c r="B31" s="7"/>
      <c r="C31" s="7"/>
      <c r="D31" s="4">
        <f>SUM(D29:D30)</f>
        <v>365</v>
      </c>
      <c r="E31" s="5"/>
      <c r="F31" s="5"/>
      <c r="G31" s="13">
        <f>SUM(G29:G30)</f>
        <v>18700.479452054795</v>
      </c>
    </row>
    <row r="33" spans="1:7" x14ac:dyDescent="0.3">
      <c r="A33" s="8" t="s">
        <v>123</v>
      </c>
      <c r="B33" s="1" t="s">
        <v>0</v>
      </c>
      <c r="C33" s="1" t="s">
        <v>1</v>
      </c>
      <c r="D33" s="1"/>
      <c r="E33" s="1" t="s">
        <v>2</v>
      </c>
      <c r="F33" s="2" t="s">
        <v>3</v>
      </c>
    </row>
    <row r="34" spans="1:7" x14ac:dyDescent="0.3">
      <c r="A34" t="s">
        <v>24</v>
      </c>
      <c r="B34" s="3">
        <v>36617</v>
      </c>
      <c r="C34" s="3">
        <v>36836</v>
      </c>
      <c r="D34" s="4">
        <f t="shared" ref="D34:D35" si="6">IF(B34&gt;0,C34-B34+1,0)</f>
        <v>220</v>
      </c>
      <c r="E34" s="5">
        <v>20121</v>
      </c>
      <c r="F34" s="5"/>
      <c r="G34" s="6">
        <f>E34/365*D34</f>
        <v>12127.726027397261</v>
      </c>
    </row>
    <row r="35" spans="1:7" x14ac:dyDescent="0.3">
      <c r="A35" t="s">
        <v>116</v>
      </c>
      <c r="B35" s="3">
        <v>36837</v>
      </c>
      <c r="C35" s="3">
        <v>36981</v>
      </c>
      <c r="D35" s="4">
        <f t="shared" si="6"/>
        <v>145</v>
      </c>
      <c r="E35" s="5">
        <v>20724</v>
      </c>
      <c r="F35" s="5"/>
      <c r="G35" s="6">
        <f>E35/365*D35</f>
        <v>8232.82191780822</v>
      </c>
    </row>
    <row r="36" spans="1:7" x14ac:dyDescent="0.3">
      <c r="B36" s="7"/>
      <c r="C36" s="7"/>
      <c r="D36" s="4">
        <f>SUM(D34:D35)</f>
        <v>365</v>
      </c>
      <c r="E36" s="5"/>
      <c r="F36" s="5"/>
      <c r="G36" s="13">
        <f>SUM(G34:G35)</f>
        <v>20360.547945205479</v>
      </c>
    </row>
    <row r="38" spans="1:7" x14ac:dyDescent="0.3">
      <c r="A38" s="8" t="s">
        <v>22</v>
      </c>
      <c r="B38" s="1" t="s">
        <v>0</v>
      </c>
      <c r="C38" s="1" t="s">
        <v>1</v>
      </c>
      <c r="D38" s="1"/>
      <c r="E38" s="1" t="s">
        <v>2</v>
      </c>
      <c r="F38" s="2" t="s">
        <v>3</v>
      </c>
    </row>
    <row r="39" spans="1:7" x14ac:dyDescent="0.3">
      <c r="A39" t="s">
        <v>117</v>
      </c>
      <c r="B39" s="3">
        <v>36617</v>
      </c>
      <c r="C39" s="3">
        <v>36836</v>
      </c>
      <c r="D39" s="4">
        <f t="shared" ref="D39:D40" si="7">IF(B39&gt;0,C39-B39+1,0)</f>
        <v>220</v>
      </c>
      <c r="E39" s="5">
        <v>19338</v>
      </c>
      <c r="F39" s="5"/>
      <c r="G39" s="6">
        <f>E39/365*D39</f>
        <v>11655.780821917808</v>
      </c>
    </row>
    <row r="40" spans="1:7" x14ac:dyDescent="0.3">
      <c r="A40" t="s">
        <v>25</v>
      </c>
      <c r="B40" s="3">
        <v>36837</v>
      </c>
      <c r="C40" s="3">
        <v>36981</v>
      </c>
      <c r="D40" s="4">
        <f t="shared" si="7"/>
        <v>145</v>
      </c>
      <c r="E40" s="5">
        <v>19917</v>
      </c>
      <c r="F40" s="5"/>
      <c r="G40" s="6">
        <f>E40/365*D40</f>
        <v>7912.2328767123281</v>
      </c>
    </row>
    <row r="41" spans="1:7" x14ac:dyDescent="0.3">
      <c r="B41" s="7"/>
      <c r="C41" s="7"/>
      <c r="D41" s="4">
        <f>SUM(D39:D40)</f>
        <v>365</v>
      </c>
      <c r="E41" s="5"/>
      <c r="F41" s="5"/>
      <c r="G41" s="13">
        <f>SUM(G39:G40)</f>
        <v>19568.013698630137</v>
      </c>
    </row>
    <row r="43" spans="1:7" x14ac:dyDescent="0.3">
      <c r="A43" s="8" t="s">
        <v>22</v>
      </c>
      <c r="B43" s="1" t="s">
        <v>0</v>
      </c>
      <c r="C43" s="1" t="s">
        <v>1</v>
      </c>
      <c r="D43" s="1"/>
      <c r="E43" s="1" t="s">
        <v>2</v>
      </c>
      <c r="F43" s="2" t="s">
        <v>3</v>
      </c>
    </row>
    <row r="44" spans="1:7" x14ac:dyDescent="0.3">
      <c r="A44" t="s">
        <v>117</v>
      </c>
      <c r="B44" s="3">
        <v>36617</v>
      </c>
      <c r="C44" s="3">
        <v>36836</v>
      </c>
      <c r="D44" s="4">
        <f t="shared" ref="D44:D45" si="8">IF(B44&gt;0,C44-B44+1,0)</f>
        <v>220</v>
      </c>
      <c r="E44" s="5">
        <v>21018</v>
      </c>
      <c r="F44" s="5"/>
      <c r="G44" s="6">
        <f>E44/365*D44</f>
        <v>12668.383561643835</v>
      </c>
    </row>
    <row r="45" spans="1:7" x14ac:dyDescent="0.3">
      <c r="A45" t="s">
        <v>26</v>
      </c>
      <c r="B45" s="3">
        <v>36837</v>
      </c>
      <c r="C45" s="3">
        <v>36981</v>
      </c>
      <c r="D45" s="4">
        <f t="shared" si="8"/>
        <v>145</v>
      </c>
      <c r="E45" s="5">
        <v>21648</v>
      </c>
      <c r="F45" s="5"/>
      <c r="G45" s="6">
        <f>E45/365*D45</f>
        <v>8599.8904109589039</v>
      </c>
    </row>
    <row r="46" spans="1:7" x14ac:dyDescent="0.3">
      <c r="B46" s="7"/>
      <c r="C46" s="7"/>
      <c r="D46" s="4">
        <f>SUM(D44:D45)</f>
        <v>365</v>
      </c>
      <c r="E46" s="5"/>
      <c r="F46" s="5"/>
      <c r="G46" s="13">
        <f>SUM(G44:G45)</f>
        <v>21268.273972602739</v>
      </c>
    </row>
    <row r="48" spans="1:7" x14ac:dyDescent="0.3">
      <c r="A48" s="8" t="s">
        <v>27</v>
      </c>
      <c r="B48" s="1" t="s">
        <v>0</v>
      </c>
      <c r="C48" s="1" t="s">
        <v>1</v>
      </c>
      <c r="D48" s="1"/>
      <c r="E48" s="1" t="s">
        <v>2</v>
      </c>
      <c r="F48" s="2" t="s">
        <v>3</v>
      </c>
    </row>
    <row r="49" spans="1:7" x14ac:dyDescent="0.3">
      <c r="A49" t="s">
        <v>29</v>
      </c>
      <c r="B49" s="3">
        <v>36617</v>
      </c>
      <c r="C49" s="3">
        <v>36836</v>
      </c>
      <c r="D49" s="4">
        <f t="shared" ref="D49:D50" si="9">IF(B49&gt;0,C49-B49+1,0)</f>
        <v>220</v>
      </c>
      <c r="E49" s="5">
        <v>21546</v>
      </c>
      <c r="F49" s="5"/>
      <c r="G49" s="6">
        <f>E49/365*D49</f>
        <v>12986.630136986301</v>
      </c>
    </row>
    <row r="50" spans="1:7" x14ac:dyDescent="0.3">
      <c r="B50" s="3">
        <v>36837</v>
      </c>
      <c r="C50" s="3">
        <v>36981</v>
      </c>
      <c r="D50" s="4">
        <f t="shared" si="9"/>
        <v>145</v>
      </c>
      <c r="E50" s="5">
        <v>22191</v>
      </c>
      <c r="F50" s="5"/>
      <c r="G50" s="6">
        <f>E50/365*D50</f>
        <v>8815.6027397260277</v>
      </c>
    </row>
    <row r="51" spans="1:7" x14ac:dyDescent="0.3">
      <c r="B51" s="7"/>
      <c r="C51" s="7"/>
      <c r="D51" s="4">
        <f>SUM(D49:D50)</f>
        <v>365</v>
      </c>
      <c r="E51" s="5"/>
      <c r="F51" s="5"/>
      <c r="G51" s="13">
        <f>SUM(G49:G50)</f>
        <v>21802.232876712329</v>
      </c>
    </row>
    <row r="53" spans="1:7" x14ac:dyDescent="0.3">
      <c r="A53" s="8" t="s">
        <v>27</v>
      </c>
      <c r="B53" s="1" t="s">
        <v>0</v>
      </c>
      <c r="C53" s="1" t="s">
        <v>1</v>
      </c>
      <c r="D53" s="1"/>
      <c r="E53" s="1" t="s">
        <v>2</v>
      </c>
      <c r="F53" s="2" t="s">
        <v>3</v>
      </c>
    </row>
    <row r="54" spans="1:7" x14ac:dyDescent="0.3">
      <c r="A54" t="s">
        <v>28</v>
      </c>
      <c r="B54" s="3">
        <v>36617</v>
      </c>
      <c r="C54" s="3">
        <v>36836</v>
      </c>
      <c r="D54" s="4">
        <f t="shared" ref="D54:D55" si="10">IF(B54&gt;0,C54-B54+1,0)</f>
        <v>220</v>
      </c>
      <c r="E54" s="5">
        <v>22434</v>
      </c>
      <c r="F54" s="5"/>
      <c r="G54" s="6">
        <f>E54/365*D54</f>
        <v>13521.86301369863</v>
      </c>
    </row>
    <row r="55" spans="1:7" x14ac:dyDescent="0.3">
      <c r="B55" s="3">
        <v>36837</v>
      </c>
      <c r="C55" s="3">
        <v>36981</v>
      </c>
      <c r="D55" s="4">
        <f t="shared" si="10"/>
        <v>145</v>
      </c>
      <c r="E55" s="5">
        <v>23106</v>
      </c>
      <c r="F55" s="5"/>
      <c r="G55" s="6">
        <f>E55/365*D55</f>
        <v>9179.0958904109593</v>
      </c>
    </row>
    <row r="56" spans="1:7" x14ac:dyDescent="0.3">
      <c r="B56" s="7"/>
      <c r="C56" s="7"/>
      <c r="D56" s="4">
        <f>SUM(D54:D55)</f>
        <v>365</v>
      </c>
      <c r="E56" s="5"/>
      <c r="F56" s="5"/>
      <c r="G56" s="13">
        <f>SUM(G54:G55)</f>
        <v>22700.95890410959</v>
      </c>
    </row>
    <row r="58" spans="1:7" x14ac:dyDescent="0.3">
      <c r="A58" s="8" t="s">
        <v>30</v>
      </c>
      <c r="B58" s="1" t="s">
        <v>0</v>
      </c>
      <c r="C58" s="1" t="s">
        <v>1</v>
      </c>
      <c r="D58" s="1"/>
      <c r="E58" s="1" t="s">
        <v>2</v>
      </c>
      <c r="F58" s="2" t="s">
        <v>3</v>
      </c>
    </row>
    <row r="59" spans="1:7" x14ac:dyDescent="0.3">
      <c r="A59" t="s">
        <v>118</v>
      </c>
      <c r="B59" s="3">
        <v>36617</v>
      </c>
      <c r="C59" s="3">
        <v>36836</v>
      </c>
      <c r="D59" s="4">
        <f t="shared" ref="D59:D60" si="11">IF(B59&gt;0,C59-B59+1,0)</f>
        <v>220</v>
      </c>
      <c r="E59" s="5">
        <v>22092</v>
      </c>
      <c r="F59" s="5"/>
      <c r="G59" s="6">
        <f>E59/365*D59</f>
        <v>13315.726027397261</v>
      </c>
    </row>
    <row r="60" spans="1:7" x14ac:dyDescent="0.3">
      <c r="B60" s="3">
        <v>36837</v>
      </c>
      <c r="C60" s="3">
        <v>36981</v>
      </c>
      <c r="D60" s="4">
        <f t="shared" si="11"/>
        <v>145</v>
      </c>
      <c r="E60" s="5">
        <v>22755</v>
      </c>
      <c r="F60" s="5"/>
      <c r="G60" s="6">
        <f>E60/365*D60</f>
        <v>9039.6575342465749</v>
      </c>
    </row>
    <row r="61" spans="1:7" x14ac:dyDescent="0.3">
      <c r="B61" s="7"/>
      <c r="C61" s="7"/>
      <c r="D61" s="4">
        <f>SUM(D59:D60)</f>
        <v>365</v>
      </c>
      <c r="E61" s="5"/>
      <c r="F61" s="5"/>
      <c r="G61" s="13">
        <f>SUM(G59:G60)</f>
        <v>22355.383561643837</v>
      </c>
    </row>
    <row r="63" spans="1:7" x14ac:dyDescent="0.3">
      <c r="A63" s="8" t="s">
        <v>30</v>
      </c>
      <c r="B63" s="1" t="s">
        <v>0</v>
      </c>
      <c r="C63" s="1" t="s">
        <v>1</v>
      </c>
      <c r="D63" s="1"/>
      <c r="E63" s="1" t="s">
        <v>2</v>
      </c>
      <c r="F63" s="2" t="s">
        <v>3</v>
      </c>
    </row>
    <row r="64" spans="1:7" x14ac:dyDescent="0.3">
      <c r="A64" t="s">
        <v>120</v>
      </c>
      <c r="B64" s="3">
        <v>36617</v>
      </c>
      <c r="C64" s="3">
        <v>36836</v>
      </c>
      <c r="D64" s="4">
        <f t="shared" ref="D64:D65" si="12">IF(B64&gt;0,C64-B64+1,0)</f>
        <v>220</v>
      </c>
      <c r="E64" s="5">
        <v>22980</v>
      </c>
      <c r="F64" s="5"/>
      <c r="G64" s="6">
        <f>E64/365*D64</f>
        <v>13850.95890410959</v>
      </c>
    </row>
    <row r="65" spans="1:7" x14ac:dyDescent="0.3">
      <c r="B65" s="3">
        <v>36837</v>
      </c>
      <c r="C65" s="3">
        <v>36981</v>
      </c>
      <c r="D65" s="4">
        <f t="shared" si="12"/>
        <v>145</v>
      </c>
      <c r="E65" s="5">
        <v>23670</v>
      </c>
      <c r="F65" s="5"/>
      <c r="G65" s="6">
        <f>E65/365*D65</f>
        <v>9403.1506849315083</v>
      </c>
    </row>
    <row r="66" spans="1:7" x14ac:dyDescent="0.3">
      <c r="B66" s="7"/>
      <c r="C66" s="7"/>
      <c r="D66" s="4">
        <f>SUM(D64:D65)</f>
        <v>365</v>
      </c>
      <c r="E66" s="5"/>
      <c r="F66" s="5"/>
      <c r="G66" s="13">
        <f>SUM(G64:G65)</f>
        <v>23254.109589041098</v>
      </c>
    </row>
    <row r="68" spans="1:7" x14ac:dyDescent="0.3">
      <c r="A68" s="8" t="s">
        <v>30</v>
      </c>
      <c r="B68" s="1" t="s">
        <v>0</v>
      </c>
      <c r="C68" s="1" t="s">
        <v>1</v>
      </c>
      <c r="D68" s="1"/>
      <c r="E68" s="1" t="s">
        <v>2</v>
      </c>
      <c r="F68" s="2" t="s">
        <v>3</v>
      </c>
    </row>
    <row r="69" spans="1:7" x14ac:dyDescent="0.3">
      <c r="A69" t="s">
        <v>119</v>
      </c>
      <c r="B69" s="3">
        <v>36617</v>
      </c>
      <c r="C69" s="3">
        <v>36836</v>
      </c>
      <c r="D69" s="4">
        <f t="shared" ref="D69:D70" si="13">IF(B69&gt;0,C69-B69+1,0)</f>
        <v>220</v>
      </c>
      <c r="E69" s="5">
        <v>22947</v>
      </c>
      <c r="F69" s="5"/>
      <c r="G69" s="6">
        <f>E69/365*D69</f>
        <v>13831.068493150686</v>
      </c>
    </row>
    <row r="70" spans="1:7" x14ac:dyDescent="0.3">
      <c r="B70" s="3">
        <v>36837</v>
      </c>
      <c r="C70" s="3">
        <v>36981</v>
      </c>
      <c r="D70" s="4">
        <f t="shared" si="13"/>
        <v>145</v>
      </c>
      <c r="E70" s="5">
        <v>23634</v>
      </c>
      <c r="F70" s="5"/>
      <c r="G70" s="6">
        <f>E70/365*D70</f>
        <v>9388.8493150684935</v>
      </c>
    </row>
    <row r="71" spans="1:7" x14ac:dyDescent="0.3">
      <c r="B71" s="7"/>
      <c r="C71" s="7"/>
      <c r="D71" s="4">
        <f>SUM(D69:D70)</f>
        <v>365</v>
      </c>
      <c r="E71" s="5"/>
      <c r="F71" s="5"/>
      <c r="G71" s="13">
        <f>SUM(G69:G70)</f>
        <v>23219.917808219179</v>
      </c>
    </row>
    <row r="73" spans="1:7" x14ac:dyDescent="0.3">
      <c r="A73" s="8" t="s">
        <v>30</v>
      </c>
      <c r="B73" s="1" t="s">
        <v>0</v>
      </c>
      <c r="C73" s="1" t="s">
        <v>1</v>
      </c>
      <c r="D73" s="1"/>
      <c r="E73" s="1" t="s">
        <v>2</v>
      </c>
      <c r="F73" s="2" t="s">
        <v>3</v>
      </c>
    </row>
    <row r="74" spans="1:7" x14ac:dyDescent="0.3">
      <c r="A74" t="s">
        <v>121</v>
      </c>
      <c r="B74" s="3">
        <v>36617</v>
      </c>
      <c r="C74" s="3">
        <v>36836</v>
      </c>
      <c r="D74" s="4">
        <f t="shared" ref="D74:D75" si="14">IF(B74&gt;0,C74-B74+1,0)</f>
        <v>220</v>
      </c>
      <c r="E74" s="5">
        <v>23832</v>
      </c>
      <c r="F74" s="5"/>
      <c r="G74" s="6">
        <f>E74/365*D74</f>
        <v>14364.493150684932</v>
      </c>
    </row>
    <row r="75" spans="1:7" x14ac:dyDescent="0.3">
      <c r="B75" s="3">
        <v>36837</v>
      </c>
      <c r="C75" s="3">
        <v>36981</v>
      </c>
      <c r="D75" s="4">
        <f t="shared" si="14"/>
        <v>145</v>
      </c>
      <c r="E75" s="5">
        <v>24546</v>
      </c>
      <c r="F75" s="5"/>
      <c r="G75" s="6">
        <f>E75/365*D75</f>
        <v>9751.1506849315065</v>
      </c>
    </row>
    <row r="76" spans="1:7" x14ac:dyDescent="0.3">
      <c r="B76" s="7"/>
      <c r="C76" s="7"/>
      <c r="D76" s="4">
        <f>SUM(D74:D75)</f>
        <v>365</v>
      </c>
      <c r="E76" s="5"/>
      <c r="F76" s="5"/>
      <c r="G76" s="13">
        <f>SUM(G74:G75)</f>
        <v>24115.643835616436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76"/>
  <sheetViews>
    <sheetView topLeftCell="A28" workbookViewId="0">
      <selection activeCell="G35" sqref="G35"/>
    </sheetView>
  </sheetViews>
  <sheetFormatPr defaultRowHeight="14.4" x14ac:dyDescent="0.3"/>
  <cols>
    <col min="1" max="1" width="37.77734375" bestFit="1" customWidth="1"/>
    <col min="2" max="3" width="10.77734375" bestFit="1" customWidth="1"/>
    <col min="5" max="5" width="12.5546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36251</v>
      </c>
      <c r="C4" s="3">
        <v>36470</v>
      </c>
      <c r="D4" s="4">
        <f t="shared" ref="D4:D5" si="0">IF(B4&gt;0,C4-B4+1,0)</f>
        <v>220</v>
      </c>
      <c r="E4" s="5">
        <v>15522</v>
      </c>
      <c r="F4" s="5"/>
      <c r="G4" s="6">
        <f>E4/366*D4</f>
        <v>9330.1639344262294</v>
      </c>
    </row>
    <row r="5" spans="1:7" x14ac:dyDescent="0.3">
      <c r="B5" s="3">
        <v>36471</v>
      </c>
      <c r="C5" s="3">
        <v>36616</v>
      </c>
      <c r="D5" s="4">
        <f t="shared" si="0"/>
        <v>146</v>
      </c>
      <c r="E5" s="5">
        <v>15831</v>
      </c>
      <c r="F5" s="5"/>
      <c r="G5" s="6">
        <f>E5/366*D5</f>
        <v>6315.0983606557375</v>
      </c>
    </row>
    <row r="6" spans="1:7" x14ac:dyDescent="0.3">
      <c r="B6" s="7"/>
      <c r="C6" s="7"/>
      <c r="D6" s="4">
        <f>SUM(D4:D5)</f>
        <v>366</v>
      </c>
      <c r="E6" s="5"/>
      <c r="F6" s="5"/>
      <c r="G6" s="13">
        <f>SUM(G4:G5)</f>
        <v>15645.262295081968</v>
      </c>
    </row>
    <row r="8" spans="1:7" x14ac:dyDescent="0.3">
      <c r="A8" s="8" t="s">
        <v>18</v>
      </c>
      <c r="B8" s="1" t="s">
        <v>0</v>
      </c>
      <c r="C8" s="1" t="s">
        <v>1</v>
      </c>
      <c r="D8" s="1"/>
      <c r="E8" s="1" t="s">
        <v>2</v>
      </c>
      <c r="F8" s="2" t="s">
        <v>3</v>
      </c>
    </row>
    <row r="9" spans="1:7" x14ac:dyDescent="0.3">
      <c r="A9" t="s">
        <v>83</v>
      </c>
      <c r="B9" s="3">
        <v>36251</v>
      </c>
      <c r="C9" s="3">
        <v>36470</v>
      </c>
      <c r="D9" s="4">
        <f t="shared" ref="D9:D10" si="1">IF(B9&gt;0,C9-B9+1,0)</f>
        <v>220</v>
      </c>
      <c r="E9" s="5">
        <v>16239</v>
      </c>
      <c r="F9" s="5"/>
      <c r="G9" s="6">
        <f>E9/366*D9</f>
        <v>9761.1475409836075</v>
      </c>
    </row>
    <row r="10" spans="1:7" x14ac:dyDescent="0.3">
      <c r="B10" s="3">
        <v>36471</v>
      </c>
      <c r="C10" s="3">
        <v>36616</v>
      </c>
      <c r="D10" s="4">
        <f t="shared" si="1"/>
        <v>146</v>
      </c>
      <c r="E10" s="5">
        <v>16563</v>
      </c>
      <c r="F10" s="5"/>
      <c r="G10" s="6">
        <f>E10/366*D10</f>
        <v>6607.0983606557375</v>
      </c>
    </row>
    <row r="11" spans="1:7" x14ac:dyDescent="0.3">
      <c r="B11" s="7"/>
      <c r="C11" s="7"/>
      <c r="D11" s="4">
        <f>SUM(D9:D10)</f>
        <v>366</v>
      </c>
      <c r="E11" s="5"/>
      <c r="F11" s="5"/>
      <c r="G11" s="13">
        <f>SUM(G9:G10)</f>
        <v>16368.245901639344</v>
      </c>
    </row>
    <row r="13" spans="1:7" x14ac:dyDescent="0.3">
      <c r="A13" s="8" t="s">
        <v>123</v>
      </c>
      <c r="B13" s="1" t="s">
        <v>0</v>
      </c>
      <c r="C13" s="1" t="s">
        <v>1</v>
      </c>
      <c r="D13" s="1"/>
      <c r="E13" s="1" t="s">
        <v>2</v>
      </c>
      <c r="F13" s="2" t="s">
        <v>3</v>
      </c>
    </row>
    <row r="14" spans="1:7" x14ac:dyDescent="0.3">
      <c r="A14" t="s">
        <v>64</v>
      </c>
      <c r="B14" s="3">
        <v>36251</v>
      </c>
      <c r="C14" s="3">
        <v>36470</v>
      </c>
      <c r="D14" s="4">
        <f t="shared" ref="D14:D15" si="2">IF(B14&gt;0,C14-B14+1,0)</f>
        <v>220</v>
      </c>
      <c r="E14" s="5">
        <v>15765</v>
      </c>
      <c r="F14" s="5"/>
      <c r="G14" s="6">
        <f>E14/366*D14</f>
        <v>9476.2295081967222</v>
      </c>
    </row>
    <row r="15" spans="1:7" x14ac:dyDescent="0.3">
      <c r="B15" s="3">
        <v>36471</v>
      </c>
      <c r="C15" s="3">
        <v>36616</v>
      </c>
      <c r="D15" s="4">
        <f t="shared" si="2"/>
        <v>146</v>
      </c>
      <c r="E15" s="5">
        <v>16080</v>
      </c>
      <c r="F15" s="5"/>
      <c r="G15" s="6">
        <f>E15/366*D15</f>
        <v>6414.4262295081971</v>
      </c>
    </row>
    <row r="16" spans="1:7" x14ac:dyDescent="0.3">
      <c r="B16" s="7"/>
      <c r="C16" s="7"/>
      <c r="D16" s="4">
        <f>SUM(D14:D15)</f>
        <v>366</v>
      </c>
      <c r="E16" s="5"/>
      <c r="F16" s="5"/>
      <c r="G16" s="13">
        <f>SUM(G14:G15)</f>
        <v>15890.655737704919</v>
      </c>
    </row>
    <row r="18" spans="1:7" x14ac:dyDescent="0.3">
      <c r="A18" s="8" t="s">
        <v>123</v>
      </c>
      <c r="B18" s="1" t="s">
        <v>0</v>
      </c>
      <c r="C18" s="1" t="s">
        <v>1</v>
      </c>
      <c r="D18" s="1"/>
      <c r="E18" s="1" t="s">
        <v>2</v>
      </c>
      <c r="F18" s="2" t="s">
        <v>3</v>
      </c>
    </row>
    <row r="19" spans="1:7" x14ac:dyDescent="0.3">
      <c r="A19" t="s">
        <v>122</v>
      </c>
      <c r="B19" s="3">
        <v>36251</v>
      </c>
      <c r="C19" s="3">
        <v>36470</v>
      </c>
      <c r="D19" s="4">
        <f t="shared" ref="D19:D20" si="3">IF(B19&gt;0,C19-B19+1,0)</f>
        <v>220</v>
      </c>
      <c r="E19" s="5">
        <v>16473</v>
      </c>
      <c r="F19" s="5"/>
      <c r="G19" s="6">
        <f>E19/366*D19</f>
        <v>9901.8032786885251</v>
      </c>
    </row>
    <row r="20" spans="1:7" x14ac:dyDescent="0.3">
      <c r="B20" s="3">
        <v>36471</v>
      </c>
      <c r="C20" s="3">
        <v>36616</v>
      </c>
      <c r="D20" s="4">
        <f t="shared" si="3"/>
        <v>146</v>
      </c>
      <c r="E20" s="5">
        <v>16803</v>
      </c>
      <c r="F20" s="5"/>
      <c r="G20" s="6">
        <f>E20/366*D20</f>
        <v>6702.8360655737706</v>
      </c>
    </row>
    <row r="21" spans="1:7" x14ac:dyDescent="0.3">
      <c r="B21" s="7"/>
      <c r="C21" s="7"/>
      <c r="D21" s="4">
        <f>SUM(D19:D20)</f>
        <v>366</v>
      </c>
      <c r="E21" s="5"/>
      <c r="F21" s="5"/>
      <c r="G21" s="13">
        <f>SUM(G19:G20)</f>
        <v>16604.639344262294</v>
      </c>
    </row>
    <row r="23" spans="1:7" x14ac:dyDescent="0.3">
      <c r="A23" s="8" t="s">
        <v>123</v>
      </c>
      <c r="B23" s="1" t="s">
        <v>0</v>
      </c>
      <c r="C23" s="1" t="s">
        <v>1</v>
      </c>
      <c r="D23" s="1"/>
      <c r="E23" s="1" t="s">
        <v>2</v>
      </c>
      <c r="F23" s="2" t="s">
        <v>3</v>
      </c>
    </row>
    <row r="24" spans="1:7" x14ac:dyDescent="0.3">
      <c r="A24" t="s">
        <v>21</v>
      </c>
      <c r="B24" s="3">
        <v>36251</v>
      </c>
      <c r="C24" s="3">
        <v>36470</v>
      </c>
      <c r="D24" s="4">
        <f t="shared" ref="D24:D25" si="4">IF(B24&gt;0,C24-B24+1,0)</f>
        <v>220</v>
      </c>
      <c r="E24" s="5">
        <v>17262</v>
      </c>
      <c r="F24" s="5"/>
      <c r="G24" s="6">
        <f>E24/366*D24</f>
        <v>10376.065573770493</v>
      </c>
    </row>
    <row r="25" spans="1:7" x14ac:dyDescent="0.3">
      <c r="B25" s="3">
        <v>36471</v>
      </c>
      <c r="C25" s="3">
        <v>36616</v>
      </c>
      <c r="D25" s="4">
        <f t="shared" si="4"/>
        <v>146</v>
      </c>
      <c r="E25" s="5">
        <v>17607</v>
      </c>
      <c r="F25" s="5"/>
      <c r="G25" s="6">
        <f>E25/366*D25</f>
        <v>7023.5573770491801</v>
      </c>
    </row>
    <row r="26" spans="1:7" x14ac:dyDescent="0.3">
      <c r="B26" s="7"/>
      <c r="C26" s="7"/>
      <c r="D26" s="4">
        <f>SUM(D24:D25)</f>
        <v>366</v>
      </c>
      <c r="E26" s="5"/>
      <c r="F26" s="5"/>
      <c r="G26" s="13">
        <f>SUM(G24:G25)</f>
        <v>17399.622950819674</v>
      </c>
    </row>
    <row r="28" spans="1:7" x14ac:dyDescent="0.3">
      <c r="A28" s="8" t="s">
        <v>123</v>
      </c>
      <c r="B28" s="1" t="s">
        <v>0</v>
      </c>
      <c r="C28" s="1" t="s">
        <v>1</v>
      </c>
      <c r="D28" s="1"/>
      <c r="E28" s="1" t="s">
        <v>2</v>
      </c>
      <c r="F28" s="2" t="s">
        <v>3</v>
      </c>
    </row>
    <row r="29" spans="1:7" x14ac:dyDescent="0.3">
      <c r="A29" t="s">
        <v>23</v>
      </c>
      <c r="B29" s="3">
        <v>36251</v>
      </c>
      <c r="C29" s="3">
        <v>36470</v>
      </c>
      <c r="D29" s="4">
        <f t="shared" ref="D29:D30" si="5">IF(B29&gt;0,C29-B29+1,0)</f>
        <v>220</v>
      </c>
      <c r="E29" s="5">
        <v>18117</v>
      </c>
      <c r="F29" s="5"/>
      <c r="G29" s="6">
        <f>E29/366*D29</f>
        <v>10890</v>
      </c>
    </row>
    <row r="30" spans="1:7" x14ac:dyDescent="0.3">
      <c r="B30" s="3">
        <v>36471</v>
      </c>
      <c r="C30" s="3">
        <v>36616</v>
      </c>
      <c r="D30" s="4">
        <f t="shared" si="5"/>
        <v>146</v>
      </c>
      <c r="E30" s="5">
        <v>18480</v>
      </c>
      <c r="F30" s="5"/>
      <c r="G30" s="6">
        <f>E30/366*D30</f>
        <v>7371.8032786885242</v>
      </c>
    </row>
    <row r="31" spans="1:7" x14ac:dyDescent="0.3">
      <c r="B31" s="7"/>
      <c r="C31" s="7"/>
      <c r="D31" s="4">
        <f>SUM(D29:D30)</f>
        <v>366</v>
      </c>
      <c r="E31" s="5"/>
      <c r="F31" s="5"/>
      <c r="G31" s="13">
        <f>SUM(G29:G30)</f>
        <v>18261.803278688523</v>
      </c>
    </row>
    <row r="33" spans="1:7" x14ac:dyDescent="0.3">
      <c r="A33" s="8" t="s">
        <v>123</v>
      </c>
      <c r="B33" s="1" t="s">
        <v>0</v>
      </c>
      <c r="C33" s="1" t="s">
        <v>1</v>
      </c>
      <c r="D33" s="1"/>
      <c r="E33" s="1" t="s">
        <v>2</v>
      </c>
      <c r="F33" s="2" t="s">
        <v>3</v>
      </c>
    </row>
    <row r="34" spans="1:7" x14ac:dyDescent="0.3">
      <c r="A34" t="s">
        <v>24</v>
      </c>
      <c r="B34" s="3">
        <v>36251</v>
      </c>
      <c r="C34" s="3">
        <v>36470</v>
      </c>
      <c r="D34" s="4">
        <f t="shared" ref="D34:D35" si="6">IF(B34&gt;0,C34-B34+1,0)</f>
        <v>220</v>
      </c>
      <c r="E34" s="5">
        <v>19725</v>
      </c>
      <c r="F34" s="5"/>
      <c r="G34" s="6">
        <f>E34/366*D34</f>
        <v>11856.557377049181</v>
      </c>
    </row>
    <row r="35" spans="1:7" x14ac:dyDescent="0.3">
      <c r="A35" t="s">
        <v>116</v>
      </c>
      <c r="B35" s="3">
        <v>36471</v>
      </c>
      <c r="C35" s="3">
        <v>36616</v>
      </c>
      <c r="D35" s="4">
        <f t="shared" si="6"/>
        <v>146</v>
      </c>
      <c r="E35" s="5">
        <v>20121</v>
      </c>
      <c r="F35" s="5"/>
      <c r="G35" s="6">
        <f>E35/366*D35</f>
        <v>8026.4098360655735</v>
      </c>
    </row>
    <row r="36" spans="1:7" x14ac:dyDescent="0.3">
      <c r="B36" s="7"/>
      <c r="C36" s="7"/>
      <c r="D36" s="4">
        <f>SUM(D34:D35)</f>
        <v>366</v>
      </c>
      <c r="E36" s="5"/>
      <c r="F36" s="5"/>
      <c r="G36" s="13">
        <f>SUM(G34:G35)</f>
        <v>19882.967213114753</v>
      </c>
    </row>
    <row r="38" spans="1:7" x14ac:dyDescent="0.3">
      <c r="A38" s="8" t="s">
        <v>22</v>
      </c>
      <c r="B38" s="1" t="s">
        <v>0</v>
      </c>
      <c r="C38" s="1" t="s">
        <v>1</v>
      </c>
      <c r="D38" s="1"/>
      <c r="E38" s="1" t="s">
        <v>2</v>
      </c>
      <c r="F38" s="2" t="s">
        <v>3</v>
      </c>
    </row>
    <row r="39" spans="1:7" x14ac:dyDescent="0.3">
      <c r="A39" t="s">
        <v>124</v>
      </c>
      <c r="B39" s="3">
        <v>36251</v>
      </c>
      <c r="C39" s="3">
        <v>36470</v>
      </c>
      <c r="D39" s="4">
        <f t="shared" ref="D39:D40" si="7">IF(B39&gt;0,C39-B39+1,0)</f>
        <v>220</v>
      </c>
      <c r="E39" s="5">
        <v>18960</v>
      </c>
      <c r="F39" s="5"/>
      <c r="G39" s="6">
        <f>E39/366*D39</f>
        <v>11396.72131147541</v>
      </c>
    </row>
    <row r="40" spans="1:7" x14ac:dyDescent="0.3">
      <c r="A40" t="s">
        <v>25</v>
      </c>
      <c r="B40" s="3">
        <v>36471</v>
      </c>
      <c r="C40" s="3">
        <v>36616</v>
      </c>
      <c r="D40" s="4">
        <f t="shared" si="7"/>
        <v>146</v>
      </c>
      <c r="E40" s="5">
        <v>19338</v>
      </c>
      <c r="F40" s="5"/>
      <c r="G40" s="6">
        <f>E40/366*D40</f>
        <v>7714.0655737704919</v>
      </c>
    </row>
    <row r="41" spans="1:7" x14ac:dyDescent="0.3">
      <c r="B41" s="7"/>
      <c r="C41" s="7"/>
      <c r="D41" s="4">
        <f>SUM(D39:D40)</f>
        <v>366</v>
      </c>
      <c r="E41" s="5"/>
      <c r="F41" s="5"/>
      <c r="G41" s="13">
        <f>SUM(G39:G40)</f>
        <v>19110.786885245903</v>
      </c>
    </row>
    <row r="43" spans="1:7" x14ac:dyDescent="0.3">
      <c r="A43" s="8" t="s">
        <v>22</v>
      </c>
      <c r="B43" s="1" t="s">
        <v>0</v>
      </c>
      <c r="C43" s="1" t="s">
        <v>1</v>
      </c>
      <c r="D43" s="1"/>
      <c r="E43" s="1" t="s">
        <v>2</v>
      </c>
      <c r="F43" s="2" t="s">
        <v>3</v>
      </c>
    </row>
    <row r="44" spans="1:7" x14ac:dyDescent="0.3">
      <c r="A44" t="s">
        <v>124</v>
      </c>
      <c r="B44" s="3">
        <v>36251</v>
      </c>
      <c r="C44" s="3">
        <v>36470</v>
      </c>
      <c r="D44" s="4">
        <f t="shared" ref="D44:D45" si="8">IF(B44&gt;0,C44-B44+1,0)</f>
        <v>220</v>
      </c>
      <c r="E44" s="5">
        <v>20607</v>
      </c>
      <c r="F44" s="5"/>
      <c r="G44" s="6">
        <f>E44/366*D44</f>
        <v>12386.72131147541</v>
      </c>
    </row>
    <row r="45" spans="1:7" x14ac:dyDescent="0.3">
      <c r="A45" t="s">
        <v>26</v>
      </c>
      <c r="B45" s="3">
        <v>36471</v>
      </c>
      <c r="C45" s="3">
        <v>36616</v>
      </c>
      <c r="D45" s="4">
        <f t="shared" si="8"/>
        <v>146</v>
      </c>
      <c r="E45" s="5">
        <v>21018</v>
      </c>
      <c r="F45" s="5"/>
      <c r="G45" s="6">
        <f>E45/366*D45</f>
        <v>8384.2295081967204</v>
      </c>
    </row>
    <row r="46" spans="1:7" x14ac:dyDescent="0.3">
      <c r="B46" s="7"/>
      <c r="C46" s="7"/>
      <c r="D46" s="4">
        <f>SUM(D44:D45)</f>
        <v>366</v>
      </c>
      <c r="E46" s="5"/>
      <c r="F46" s="5"/>
      <c r="G46" s="13">
        <f>SUM(G44:G45)</f>
        <v>20770.950819672129</v>
      </c>
    </row>
    <row r="48" spans="1:7" x14ac:dyDescent="0.3">
      <c r="A48" s="8" t="s">
        <v>27</v>
      </c>
      <c r="B48" s="1" t="s">
        <v>0</v>
      </c>
      <c r="C48" s="1" t="s">
        <v>1</v>
      </c>
      <c r="D48" s="1"/>
      <c r="E48" s="1" t="s">
        <v>2</v>
      </c>
      <c r="F48" s="2" t="s">
        <v>3</v>
      </c>
    </row>
    <row r="49" spans="1:7" x14ac:dyDescent="0.3">
      <c r="A49" t="s">
        <v>29</v>
      </c>
      <c r="B49" s="3">
        <v>36251</v>
      </c>
      <c r="C49" s="3">
        <v>36470</v>
      </c>
      <c r="D49" s="4">
        <f t="shared" ref="D49:D50" si="9">IF(B49&gt;0,C49-B49+1,0)</f>
        <v>220</v>
      </c>
      <c r="E49" s="5">
        <v>21123</v>
      </c>
      <c r="F49" s="5"/>
      <c r="G49" s="6">
        <f>E49/366*D49</f>
        <v>12696.88524590164</v>
      </c>
    </row>
    <row r="50" spans="1:7" x14ac:dyDescent="0.3">
      <c r="B50" s="3">
        <v>36471</v>
      </c>
      <c r="C50" s="3">
        <v>36616</v>
      </c>
      <c r="D50" s="4">
        <f t="shared" si="9"/>
        <v>146</v>
      </c>
      <c r="E50" s="5">
        <v>21546</v>
      </c>
      <c r="F50" s="5"/>
      <c r="G50" s="6">
        <f>E50/366*D50</f>
        <v>8594.8524590163943</v>
      </c>
    </row>
    <row r="51" spans="1:7" x14ac:dyDescent="0.3">
      <c r="B51" s="7"/>
      <c r="C51" s="7"/>
      <c r="D51" s="4">
        <f>SUM(D49:D50)</f>
        <v>366</v>
      </c>
      <c r="E51" s="5"/>
      <c r="F51" s="5"/>
      <c r="G51" s="13">
        <f>SUM(G49:G50)</f>
        <v>21291.737704918036</v>
      </c>
    </row>
    <row r="53" spans="1:7" x14ac:dyDescent="0.3">
      <c r="A53" s="8" t="s">
        <v>27</v>
      </c>
      <c r="B53" s="1" t="s">
        <v>0</v>
      </c>
      <c r="C53" s="1" t="s">
        <v>1</v>
      </c>
      <c r="D53" s="1"/>
      <c r="E53" s="1" t="s">
        <v>2</v>
      </c>
      <c r="F53" s="2" t="s">
        <v>3</v>
      </c>
    </row>
    <row r="54" spans="1:7" x14ac:dyDescent="0.3">
      <c r="A54" t="s">
        <v>28</v>
      </c>
      <c r="B54" s="3">
        <v>36251</v>
      </c>
      <c r="C54" s="3">
        <v>36470</v>
      </c>
      <c r="D54" s="4">
        <f t="shared" ref="D54:D55" si="10">IF(B54&gt;0,C54-B54+1,0)</f>
        <v>220</v>
      </c>
      <c r="E54" s="5">
        <v>21993</v>
      </c>
      <c r="F54" s="5"/>
      <c r="G54" s="6">
        <f>E54/366*D54</f>
        <v>13219.836065573771</v>
      </c>
    </row>
    <row r="55" spans="1:7" x14ac:dyDescent="0.3">
      <c r="B55" s="3">
        <v>36471</v>
      </c>
      <c r="C55" s="3">
        <v>36616</v>
      </c>
      <c r="D55" s="4">
        <f t="shared" si="10"/>
        <v>146</v>
      </c>
      <c r="E55" s="5">
        <v>22434</v>
      </c>
      <c r="F55" s="5"/>
      <c r="G55" s="6">
        <f>E55/366*D55</f>
        <v>8949.0819672131147</v>
      </c>
    </row>
    <row r="56" spans="1:7" x14ac:dyDescent="0.3">
      <c r="B56" s="7"/>
      <c r="C56" s="7"/>
      <c r="D56" s="4">
        <f>SUM(D54:D55)</f>
        <v>366</v>
      </c>
      <c r="E56" s="5"/>
      <c r="F56" s="5"/>
      <c r="G56" s="13">
        <f>SUM(G54:G55)</f>
        <v>22168.918032786885</v>
      </c>
    </row>
    <row r="58" spans="1:7" x14ac:dyDescent="0.3">
      <c r="A58" s="8" t="s">
        <v>30</v>
      </c>
      <c r="B58" s="1" t="s">
        <v>0</v>
      </c>
      <c r="C58" s="1" t="s">
        <v>1</v>
      </c>
      <c r="D58" s="1"/>
      <c r="E58" s="1" t="s">
        <v>2</v>
      </c>
      <c r="F58" s="2" t="s">
        <v>3</v>
      </c>
    </row>
    <row r="59" spans="1:7" x14ac:dyDescent="0.3">
      <c r="A59" t="s">
        <v>118</v>
      </c>
      <c r="B59" s="3">
        <v>36251</v>
      </c>
      <c r="C59" s="3">
        <v>36470</v>
      </c>
      <c r="D59" s="4">
        <f t="shared" ref="D59:D60" si="11">IF(B59&gt;0,C59-B59+1,0)</f>
        <v>220</v>
      </c>
      <c r="E59" s="5">
        <v>21660</v>
      </c>
      <c r="F59" s="5"/>
      <c r="G59" s="6">
        <f>E59/366*D59</f>
        <v>13019.672131147541</v>
      </c>
    </row>
    <row r="60" spans="1:7" x14ac:dyDescent="0.3">
      <c r="B60" s="3">
        <v>36471</v>
      </c>
      <c r="C60" s="3">
        <v>36616</v>
      </c>
      <c r="D60" s="4">
        <f t="shared" si="11"/>
        <v>146</v>
      </c>
      <c r="E60" s="5">
        <v>22092</v>
      </c>
      <c r="F60" s="5"/>
      <c r="G60" s="6">
        <f>E60/366*D60</f>
        <v>8812.6557377049176</v>
      </c>
    </row>
    <row r="61" spans="1:7" x14ac:dyDescent="0.3">
      <c r="B61" s="7"/>
      <c r="C61" s="7"/>
      <c r="D61" s="4">
        <f>SUM(D59:D60)</f>
        <v>366</v>
      </c>
      <c r="E61" s="5"/>
      <c r="F61" s="5"/>
      <c r="G61" s="13">
        <f>SUM(G59:G60)</f>
        <v>21832.327868852459</v>
      </c>
    </row>
    <row r="63" spans="1:7" x14ac:dyDescent="0.3">
      <c r="A63" s="8" t="s">
        <v>30</v>
      </c>
      <c r="B63" s="1" t="s">
        <v>0</v>
      </c>
      <c r="C63" s="1" t="s">
        <v>1</v>
      </c>
      <c r="D63" s="1"/>
      <c r="E63" s="1" t="s">
        <v>2</v>
      </c>
      <c r="F63" s="2" t="s">
        <v>3</v>
      </c>
    </row>
    <row r="64" spans="1:7" x14ac:dyDescent="0.3">
      <c r="A64" t="s">
        <v>31</v>
      </c>
      <c r="B64" s="3">
        <v>36251</v>
      </c>
      <c r="C64" s="3">
        <v>36470</v>
      </c>
      <c r="D64" s="4">
        <f t="shared" ref="D64:D65" si="12">IF(B64&gt;0,C64-B64+1,0)</f>
        <v>220</v>
      </c>
      <c r="E64" s="5">
        <v>22530</v>
      </c>
      <c r="F64" s="5"/>
      <c r="G64" s="6">
        <f>E64/366*D64</f>
        <v>13542.622950819672</v>
      </c>
    </row>
    <row r="65" spans="1:7" x14ac:dyDescent="0.3">
      <c r="B65" s="3">
        <v>36471</v>
      </c>
      <c r="C65" s="3">
        <v>36616</v>
      </c>
      <c r="D65" s="4">
        <f t="shared" si="12"/>
        <v>146</v>
      </c>
      <c r="E65" s="5">
        <v>22980</v>
      </c>
      <c r="F65" s="5"/>
      <c r="G65" s="6">
        <f>E65/366*D65</f>
        <v>9166.8852459016398</v>
      </c>
    </row>
    <row r="66" spans="1:7" x14ac:dyDescent="0.3">
      <c r="B66" s="7"/>
      <c r="C66" s="7"/>
      <c r="D66" s="4">
        <f>SUM(D64:D65)</f>
        <v>366</v>
      </c>
      <c r="E66" s="5"/>
      <c r="F66" s="5"/>
      <c r="G66" s="13">
        <f>SUM(G64:G65)</f>
        <v>22709.508196721312</v>
      </c>
    </row>
    <row r="68" spans="1:7" x14ac:dyDescent="0.3">
      <c r="A68" s="8" t="s">
        <v>30</v>
      </c>
      <c r="B68" s="1" t="s">
        <v>0</v>
      </c>
      <c r="C68" s="1" t="s">
        <v>1</v>
      </c>
      <c r="D68" s="1"/>
      <c r="E68" s="1" t="s">
        <v>2</v>
      </c>
      <c r="F68" s="2" t="s">
        <v>3</v>
      </c>
    </row>
    <row r="69" spans="1:7" x14ac:dyDescent="0.3">
      <c r="A69" t="s">
        <v>119</v>
      </c>
      <c r="B69" s="3">
        <v>36251</v>
      </c>
      <c r="C69" s="3">
        <v>36470</v>
      </c>
      <c r="D69" s="4">
        <f t="shared" ref="D69:D70" si="13">IF(B69&gt;0,C69-B69+1,0)</f>
        <v>220</v>
      </c>
      <c r="E69" s="5">
        <v>22497</v>
      </c>
      <c r="F69" s="5"/>
      <c r="G69" s="6">
        <f>E69/366*D69</f>
        <v>13522.786885245901</v>
      </c>
    </row>
    <row r="70" spans="1:7" x14ac:dyDescent="0.3">
      <c r="B70" s="3">
        <v>36471</v>
      </c>
      <c r="C70" s="3">
        <v>36616</v>
      </c>
      <c r="D70" s="4">
        <f t="shared" si="13"/>
        <v>146</v>
      </c>
      <c r="E70" s="5">
        <v>22947</v>
      </c>
      <c r="F70" s="5"/>
      <c r="G70" s="6">
        <f>E70/366*D70</f>
        <v>9153.7213114754086</v>
      </c>
    </row>
    <row r="71" spans="1:7" x14ac:dyDescent="0.3">
      <c r="B71" s="7"/>
      <c r="C71" s="7"/>
      <c r="D71" s="4">
        <f>SUM(D69:D70)</f>
        <v>366</v>
      </c>
      <c r="E71" s="5"/>
      <c r="F71" s="5"/>
      <c r="G71" s="13">
        <f>SUM(G69:G70)</f>
        <v>22676.508196721312</v>
      </c>
    </row>
    <row r="73" spans="1:7" x14ac:dyDescent="0.3">
      <c r="A73" s="8" t="s">
        <v>30</v>
      </c>
      <c r="B73" s="1" t="s">
        <v>0</v>
      </c>
      <c r="C73" s="1" t="s">
        <v>1</v>
      </c>
      <c r="D73" s="1"/>
      <c r="E73" s="1" t="s">
        <v>2</v>
      </c>
      <c r="F73" s="2" t="s">
        <v>3</v>
      </c>
    </row>
    <row r="74" spans="1:7" x14ac:dyDescent="0.3">
      <c r="A74" t="s">
        <v>32</v>
      </c>
      <c r="B74" s="3">
        <v>36251</v>
      </c>
      <c r="C74" s="3">
        <v>36470</v>
      </c>
      <c r="D74" s="4">
        <f t="shared" ref="D74:D75" si="14">IF(B74&gt;0,C74-B74+1,0)</f>
        <v>220</v>
      </c>
      <c r="E74" s="5">
        <v>23364</v>
      </c>
      <c r="F74" s="5"/>
      <c r="G74" s="6">
        <f>E74/366*D74</f>
        <v>14043.934426229507</v>
      </c>
    </row>
    <row r="75" spans="1:7" x14ac:dyDescent="0.3">
      <c r="B75" s="3">
        <v>36471</v>
      </c>
      <c r="C75" s="3">
        <v>36616</v>
      </c>
      <c r="D75" s="4">
        <f t="shared" si="14"/>
        <v>146</v>
      </c>
      <c r="E75" s="5">
        <v>23832</v>
      </c>
      <c r="F75" s="5"/>
      <c r="G75" s="6">
        <f>E75/366*D75</f>
        <v>9506.7540983606541</v>
      </c>
    </row>
    <row r="76" spans="1:7" x14ac:dyDescent="0.3">
      <c r="B76" s="7"/>
      <c r="C76" s="7"/>
      <c r="D76" s="4">
        <f>SUM(D74:D75)</f>
        <v>366</v>
      </c>
      <c r="E76" s="5"/>
      <c r="F76" s="5"/>
      <c r="G76" s="13">
        <f>SUM(G74:G75)</f>
        <v>23550.688524590161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6"/>
  <sheetViews>
    <sheetView topLeftCell="A28" workbookViewId="0">
      <selection activeCell="A38" sqref="A38"/>
    </sheetView>
  </sheetViews>
  <sheetFormatPr defaultRowHeight="14.4" x14ac:dyDescent="0.3"/>
  <cols>
    <col min="1" max="1" width="37.77734375" bestFit="1" customWidth="1"/>
    <col min="2" max="3" width="10.77734375" bestFit="1" customWidth="1"/>
    <col min="5" max="5" width="13.21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35886</v>
      </c>
      <c r="C4" s="3">
        <v>36105</v>
      </c>
      <c r="D4" s="4">
        <f t="shared" ref="D4:D5" si="0">IF(B4&gt;0,C4-B4+1,0)</f>
        <v>220</v>
      </c>
      <c r="E4" s="5">
        <v>14700</v>
      </c>
      <c r="F4" s="5"/>
      <c r="G4" s="6">
        <f>E4/365*D4</f>
        <v>8860.2739726027394</v>
      </c>
    </row>
    <row r="5" spans="1:7" x14ac:dyDescent="0.3">
      <c r="B5" s="3">
        <v>36106</v>
      </c>
      <c r="C5" s="3">
        <v>36250</v>
      </c>
      <c r="D5" s="4">
        <f t="shared" si="0"/>
        <v>145</v>
      </c>
      <c r="E5" s="5">
        <v>15522</v>
      </c>
      <c r="F5" s="5"/>
      <c r="G5" s="6">
        <f>E5/365*D5</f>
        <v>6166.2739726027394</v>
      </c>
    </row>
    <row r="6" spans="1:7" x14ac:dyDescent="0.3">
      <c r="B6" s="7"/>
      <c r="C6" s="7"/>
      <c r="D6" s="4">
        <f>SUM(D4:D5)</f>
        <v>365</v>
      </c>
      <c r="E6" s="5"/>
      <c r="F6" s="5"/>
      <c r="G6" s="13">
        <f>SUM(G4:G5)</f>
        <v>15026.547945205479</v>
      </c>
    </row>
    <row r="8" spans="1:7" x14ac:dyDescent="0.3">
      <c r="A8" s="8" t="s">
        <v>18</v>
      </c>
      <c r="B8" s="1" t="s">
        <v>0</v>
      </c>
      <c r="C8" s="1" t="s">
        <v>1</v>
      </c>
      <c r="D8" s="1"/>
      <c r="E8" s="1" t="s">
        <v>2</v>
      </c>
      <c r="F8" s="2" t="s">
        <v>3</v>
      </c>
    </row>
    <row r="9" spans="1:7" x14ac:dyDescent="0.3">
      <c r="A9" t="s">
        <v>83</v>
      </c>
      <c r="B9" s="3">
        <v>35886</v>
      </c>
      <c r="C9" s="3">
        <v>36105</v>
      </c>
      <c r="D9" s="4">
        <f t="shared" ref="D9:D10" si="1">IF(B9&gt;0,C9-B9+1,0)</f>
        <v>220</v>
      </c>
      <c r="E9" s="5">
        <v>15378</v>
      </c>
      <c r="F9" s="5"/>
      <c r="G9" s="6">
        <f>E9/365*D9</f>
        <v>9268.9315068493142</v>
      </c>
    </row>
    <row r="10" spans="1:7" x14ac:dyDescent="0.3">
      <c r="B10" s="3">
        <v>36106</v>
      </c>
      <c r="C10" s="3">
        <v>36250</v>
      </c>
      <c r="D10" s="4">
        <f t="shared" si="1"/>
        <v>145</v>
      </c>
      <c r="E10" s="5">
        <v>16239</v>
      </c>
      <c r="F10" s="5"/>
      <c r="G10" s="6">
        <f>E10/365*D10</f>
        <v>6451.1095890410952</v>
      </c>
    </row>
    <row r="11" spans="1:7" x14ac:dyDescent="0.3">
      <c r="B11" s="7"/>
      <c r="C11" s="7"/>
      <c r="D11" s="4">
        <f>SUM(D9:D10)</f>
        <v>365</v>
      </c>
      <c r="E11" s="5"/>
      <c r="F11" s="5"/>
      <c r="G11" s="13">
        <f>SUM(G9:G10)</f>
        <v>15720.04109589041</v>
      </c>
    </row>
    <row r="13" spans="1:7" x14ac:dyDescent="0.3">
      <c r="A13" s="8" t="s">
        <v>123</v>
      </c>
      <c r="B13" s="1" t="s">
        <v>0</v>
      </c>
      <c r="C13" s="1" t="s">
        <v>1</v>
      </c>
      <c r="D13" s="1"/>
      <c r="E13" s="1" t="s">
        <v>2</v>
      </c>
      <c r="F13" s="2" t="s">
        <v>3</v>
      </c>
    </row>
    <row r="14" spans="1:7" x14ac:dyDescent="0.3">
      <c r="A14" t="s">
        <v>64</v>
      </c>
      <c r="B14" s="3">
        <v>35886</v>
      </c>
      <c r="C14" s="3">
        <v>36105</v>
      </c>
      <c r="D14" s="4">
        <f t="shared" ref="D14:D15" si="2">IF(B14&gt;0,C14-B14+1,0)</f>
        <v>220</v>
      </c>
      <c r="E14" s="5">
        <v>14928</v>
      </c>
      <c r="F14" s="5"/>
      <c r="G14" s="6">
        <f t="shared" ref="G14:G15" si="3">E14/365*D14</f>
        <v>8997.6986301369852</v>
      </c>
    </row>
    <row r="15" spans="1:7" x14ac:dyDescent="0.3">
      <c r="B15" s="3">
        <v>36106</v>
      </c>
      <c r="C15" s="3">
        <v>36250</v>
      </c>
      <c r="D15" s="4">
        <f t="shared" si="2"/>
        <v>145</v>
      </c>
      <c r="E15" s="5">
        <v>15765</v>
      </c>
      <c r="F15" s="5"/>
      <c r="G15" s="6">
        <f t="shared" si="3"/>
        <v>6262.8082191780823</v>
      </c>
    </row>
    <row r="16" spans="1:7" x14ac:dyDescent="0.3">
      <c r="B16" s="7"/>
      <c r="C16" s="7"/>
      <c r="D16" s="4">
        <f>SUM(D14:D15)</f>
        <v>365</v>
      </c>
      <c r="E16" s="5"/>
      <c r="F16" s="5"/>
      <c r="G16" s="13">
        <f>SUM(G14:G15)</f>
        <v>15260.506849315068</v>
      </c>
    </row>
    <row r="18" spans="1:7" x14ac:dyDescent="0.3">
      <c r="A18" s="8" t="s">
        <v>123</v>
      </c>
      <c r="B18" s="1" t="s">
        <v>0</v>
      </c>
      <c r="C18" s="1" t="s">
        <v>1</v>
      </c>
      <c r="D18" s="1"/>
      <c r="E18" s="1" t="s">
        <v>2</v>
      </c>
      <c r="F18" s="2" t="s">
        <v>3</v>
      </c>
    </row>
    <row r="19" spans="1:7" x14ac:dyDescent="0.3">
      <c r="A19" t="s">
        <v>122</v>
      </c>
      <c r="B19" s="3">
        <v>35886</v>
      </c>
      <c r="C19" s="3">
        <v>36105</v>
      </c>
      <c r="D19" s="4">
        <f t="shared" ref="D19:D20" si="4">IF(B19&gt;0,C19-B19+1,0)</f>
        <v>220</v>
      </c>
      <c r="E19" s="5">
        <v>15600</v>
      </c>
      <c r="F19" s="5"/>
      <c r="G19" s="6">
        <f t="shared" ref="G19:G20" si="5">E19/365*D19</f>
        <v>9402.7397260273974</v>
      </c>
    </row>
    <row r="20" spans="1:7" x14ac:dyDescent="0.3">
      <c r="B20" s="3">
        <v>36106</v>
      </c>
      <c r="C20" s="3">
        <v>36250</v>
      </c>
      <c r="D20" s="4">
        <f t="shared" si="4"/>
        <v>145</v>
      </c>
      <c r="E20" s="5">
        <v>16473</v>
      </c>
      <c r="F20" s="5"/>
      <c r="G20" s="6">
        <f t="shared" si="5"/>
        <v>6544.0684931506848</v>
      </c>
    </row>
    <row r="21" spans="1:7" x14ac:dyDescent="0.3">
      <c r="B21" s="7"/>
      <c r="C21" s="7"/>
      <c r="D21" s="4">
        <f>SUM(D19:D20)</f>
        <v>365</v>
      </c>
      <c r="E21" s="5"/>
      <c r="F21" s="5"/>
      <c r="G21" s="13">
        <f>SUM(G19:G20)</f>
        <v>15946.808219178081</v>
      </c>
    </row>
    <row r="23" spans="1:7" x14ac:dyDescent="0.3">
      <c r="A23" s="8" t="s">
        <v>123</v>
      </c>
      <c r="B23" s="1" t="s">
        <v>0</v>
      </c>
      <c r="C23" s="1" t="s">
        <v>1</v>
      </c>
      <c r="D23" s="1"/>
      <c r="E23" s="1" t="s">
        <v>2</v>
      </c>
      <c r="F23" s="2" t="s">
        <v>3</v>
      </c>
    </row>
    <row r="24" spans="1:7" x14ac:dyDescent="0.3">
      <c r="A24" t="s">
        <v>21</v>
      </c>
      <c r="B24" s="3">
        <v>35886</v>
      </c>
      <c r="C24" s="3">
        <v>36105</v>
      </c>
      <c r="D24" s="4">
        <f t="shared" ref="D24:D25" si="6">IF(B24&gt;0,C24-B24+1,0)</f>
        <v>220</v>
      </c>
      <c r="E24" s="5">
        <v>16347</v>
      </c>
      <c r="F24" s="5"/>
      <c r="G24" s="6">
        <f t="shared" ref="G24:G25" si="7">E24/365*D24</f>
        <v>9852.9863013698632</v>
      </c>
    </row>
    <row r="25" spans="1:7" x14ac:dyDescent="0.3">
      <c r="B25" s="3">
        <v>36106</v>
      </c>
      <c r="C25" s="3">
        <v>36250</v>
      </c>
      <c r="D25" s="4">
        <f t="shared" si="6"/>
        <v>145</v>
      </c>
      <c r="E25" s="5">
        <v>17262</v>
      </c>
      <c r="F25" s="5"/>
      <c r="G25" s="6">
        <f t="shared" si="7"/>
        <v>6857.5068493150684</v>
      </c>
    </row>
    <row r="26" spans="1:7" x14ac:dyDescent="0.3">
      <c r="B26" s="7"/>
      <c r="C26" s="7"/>
      <c r="D26" s="4">
        <f>SUM(D24:D25)</f>
        <v>365</v>
      </c>
      <c r="E26" s="5"/>
      <c r="F26" s="5"/>
      <c r="G26" s="13">
        <f>SUM(G24:G25)</f>
        <v>16710.493150684932</v>
      </c>
    </row>
    <row r="28" spans="1:7" x14ac:dyDescent="0.3">
      <c r="A28" s="8" t="s">
        <v>123</v>
      </c>
      <c r="B28" s="1" t="s">
        <v>0</v>
      </c>
      <c r="C28" s="1" t="s">
        <v>1</v>
      </c>
      <c r="D28" s="1"/>
      <c r="E28" s="1" t="s">
        <v>2</v>
      </c>
      <c r="F28" s="2" t="s">
        <v>3</v>
      </c>
    </row>
    <row r="29" spans="1:7" x14ac:dyDescent="0.3">
      <c r="A29" t="s">
        <v>23</v>
      </c>
      <c r="B29" s="3">
        <v>35886</v>
      </c>
      <c r="C29" s="3">
        <v>36105</v>
      </c>
      <c r="D29" s="4">
        <f t="shared" ref="D29:D30" si="8">IF(B29&gt;0,C29-B29+1,0)</f>
        <v>220</v>
      </c>
      <c r="E29" s="5">
        <v>17157</v>
      </c>
      <c r="F29" s="5"/>
      <c r="G29" s="6">
        <f t="shared" ref="G29:G30" si="9">E29/365*D29</f>
        <v>10341.205479452054</v>
      </c>
    </row>
    <row r="30" spans="1:7" x14ac:dyDescent="0.3">
      <c r="B30" s="3">
        <v>36106</v>
      </c>
      <c r="C30" s="3">
        <v>36250</v>
      </c>
      <c r="D30" s="4">
        <f t="shared" si="8"/>
        <v>145</v>
      </c>
      <c r="E30" s="5">
        <v>18117</v>
      </c>
      <c r="F30" s="5"/>
      <c r="G30" s="6">
        <f t="shared" si="9"/>
        <v>7197.1643835616442</v>
      </c>
    </row>
    <row r="31" spans="1:7" x14ac:dyDescent="0.3">
      <c r="B31" s="7"/>
      <c r="C31" s="7"/>
      <c r="D31" s="4">
        <f>SUM(D29:D30)</f>
        <v>365</v>
      </c>
      <c r="E31" s="5"/>
      <c r="F31" s="5"/>
      <c r="G31" s="13">
        <f>SUM(G29:G30)</f>
        <v>17538.369863013697</v>
      </c>
    </row>
    <row r="33" spans="1:7" x14ac:dyDescent="0.3">
      <c r="A33" s="8" t="s">
        <v>123</v>
      </c>
      <c r="B33" s="1" t="s">
        <v>0</v>
      </c>
      <c r="C33" s="1" t="s">
        <v>1</v>
      </c>
      <c r="D33" s="1"/>
      <c r="E33" s="1" t="s">
        <v>2</v>
      </c>
      <c r="F33" s="2" t="s">
        <v>3</v>
      </c>
    </row>
    <row r="34" spans="1:7" x14ac:dyDescent="0.3">
      <c r="A34" t="s">
        <v>24</v>
      </c>
      <c r="B34" s="3">
        <v>35886</v>
      </c>
      <c r="C34" s="3">
        <v>36105</v>
      </c>
      <c r="D34" s="4">
        <f t="shared" ref="D34:D35" si="10">IF(B34&gt;0,C34-B34+1,0)</f>
        <v>220</v>
      </c>
      <c r="E34" s="5">
        <v>18678</v>
      </c>
      <c r="F34" s="5"/>
      <c r="G34" s="6">
        <f t="shared" ref="G34:G35" si="11">E34/365*D34</f>
        <v>11257.972602739725</v>
      </c>
    </row>
    <row r="35" spans="1:7" x14ac:dyDescent="0.3">
      <c r="A35" t="s">
        <v>116</v>
      </c>
      <c r="B35" s="3">
        <v>36106</v>
      </c>
      <c r="C35" s="3">
        <v>36250</v>
      </c>
      <c r="D35" s="4">
        <f t="shared" si="10"/>
        <v>145</v>
      </c>
      <c r="E35" s="5">
        <v>19725</v>
      </c>
      <c r="F35" s="5"/>
      <c r="G35" s="6">
        <f t="shared" si="11"/>
        <v>7835.9589041095887</v>
      </c>
    </row>
    <row r="36" spans="1:7" x14ac:dyDescent="0.3">
      <c r="B36" s="7"/>
      <c r="C36" s="7"/>
      <c r="D36" s="4">
        <f>SUM(D34:D35)</f>
        <v>365</v>
      </c>
      <c r="E36" s="5"/>
      <c r="F36" s="5"/>
      <c r="G36" s="13">
        <f>SUM(G34:G35)</f>
        <v>19093.931506849312</v>
      </c>
    </row>
    <row r="38" spans="1:7" x14ac:dyDescent="0.3">
      <c r="A38" s="8" t="s">
        <v>22</v>
      </c>
      <c r="B38" s="1" t="s">
        <v>0</v>
      </c>
      <c r="C38" s="1" t="s">
        <v>1</v>
      </c>
      <c r="D38" s="1"/>
      <c r="E38" s="1" t="s">
        <v>2</v>
      </c>
      <c r="F38" s="2" t="s">
        <v>3</v>
      </c>
    </row>
    <row r="39" spans="1:7" x14ac:dyDescent="0.3">
      <c r="A39" t="s">
        <v>124</v>
      </c>
      <c r="B39" s="3">
        <v>35886</v>
      </c>
      <c r="C39" s="3">
        <v>36105</v>
      </c>
      <c r="D39" s="4">
        <f t="shared" ref="D39:D40" si="12">IF(B39&gt;0,C39-B39+1,0)</f>
        <v>220</v>
      </c>
      <c r="E39" s="5">
        <v>17955</v>
      </c>
      <c r="F39" s="5"/>
      <c r="G39" s="6">
        <f t="shared" ref="G39:G40" si="13">E39/365*D39</f>
        <v>10822.191780821919</v>
      </c>
    </row>
    <row r="40" spans="1:7" x14ac:dyDescent="0.3">
      <c r="A40" t="s">
        <v>25</v>
      </c>
      <c r="B40" s="3">
        <v>36106</v>
      </c>
      <c r="C40" s="3">
        <v>36250</v>
      </c>
      <c r="D40" s="4">
        <f t="shared" si="12"/>
        <v>145</v>
      </c>
      <c r="E40" s="5">
        <v>18960</v>
      </c>
      <c r="F40" s="5"/>
      <c r="G40" s="6">
        <f t="shared" si="13"/>
        <v>7532.0547945205481</v>
      </c>
    </row>
    <row r="41" spans="1:7" x14ac:dyDescent="0.3">
      <c r="B41" s="7"/>
      <c r="C41" s="7"/>
      <c r="D41" s="4">
        <f>SUM(D39:D40)</f>
        <v>365</v>
      </c>
      <c r="E41" s="5"/>
      <c r="F41" s="5"/>
      <c r="G41" s="13">
        <f>SUM(G39:G40)</f>
        <v>18354.246575342466</v>
      </c>
    </row>
    <row r="43" spans="1:7" x14ac:dyDescent="0.3">
      <c r="A43" s="8" t="s">
        <v>22</v>
      </c>
      <c r="B43" s="1" t="s">
        <v>0</v>
      </c>
      <c r="C43" s="1" t="s">
        <v>1</v>
      </c>
      <c r="D43" s="1"/>
      <c r="E43" s="1" t="s">
        <v>2</v>
      </c>
      <c r="F43" s="2" t="s">
        <v>3</v>
      </c>
    </row>
    <row r="44" spans="1:7" x14ac:dyDescent="0.3">
      <c r="A44" t="s">
        <v>124</v>
      </c>
      <c r="B44" s="3">
        <v>35886</v>
      </c>
      <c r="C44" s="3">
        <v>36105</v>
      </c>
      <c r="D44" s="4">
        <f t="shared" ref="D44:D45" si="14">IF(B44&gt;0,C44-B44+1,0)</f>
        <v>220</v>
      </c>
      <c r="E44" s="5">
        <v>19515</v>
      </c>
      <c r="F44" s="5"/>
      <c r="G44" s="6">
        <f t="shared" ref="G44:G45" si="15">E44/365*D44</f>
        <v>11762.465753424658</v>
      </c>
    </row>
    <row r="45" spans="1:7" x14ac:dyDescent="0.3">
      <c r="A45" t="s">
        <v>26</v>
      </c>
      <c r="B45" s="3">
        <v>36106</v>
      </c>
      <c r="C45" s="3">
        <v>36250</v>
      </c>
      <c r="D45" s="4">
        <f t="shared" si="14"/>
        <v>145</v>
      </c>
      <c r="E45" s="5">
        <v>20607</v>
      </c>
      <c r="F45" s="5"/>
      <c r="G45" s="6">
        <f t="shared" si="15"/>
        <v>8186.3424657534242</v>
      </c>
    </row>
    <row r="46" spans="1:7" x14ac:dyDescent="0.3">
      <c r="B46" s="7"/>
      <c r="C46" s="7"/>
      <c r="D46" s="4">
        <f>SUM(D44:D45)</f>
        <v>365</v>
      </c>
      <c r="E46" s="5"/>
      <c r="F46" s="5"/>
      <c r="G46" s="13">
        <f>SUM(G44:G45)</f>
        <v>19948.808219178081</v>
      </c>
    </row>
    <row r="48" spans="1:7" x14ac:dyDescent="0.3">
      <c r="A48" s="8" t="s">
        <v>27</v>
      </c>
      <c r="B48" s="1" t="s">
        <v>0</v>
      </c>
      <c r="C48" s="1" t="s">
        <v>1</v>
      </c>
      <c r="D48" s="1"/>
      <c r="E48" s="1" t="s">
        <v>2</v>
      </c>
      <c r="F48" s="2" t="s">
        <v>3</v>
      </c>
    </row>
    <row r="49" spans="1:7" x14ac:dyDescent="0.3">
      <c r="A49" t="s">
        <v>29</v>
      </c>
      <c r="B49" s="3">
        <v>35886</v>
      </c>
      <c r="C49" s="3">
        <v>36105</v>
      </c>
      <c r="D49" s="4">
        <f t="shared" ref="D49:D50" si="16">IF(B49&gt;0,C49-B49+1,0)</f>
        <v>220</v>
      </c>
      <c r="E49" s="5">
        <v>20004</v>
      </c>
      <c r="F49" s="5"/>
      <c r="G49" s="6">
        <f t="shared" ref="G49:G50" si="17">E49/365*D49</f>
        <v>12057.205479452055</v>
      </c>
    </row>
    <row r="50" spans="1:7" x14ac:dyDescent="0.3">
      <c r="B50" s="3">
        <v>36106</v>
      </c>
      <c r="C50" s="3">
        <v>36250</v>
      </c>
      <c r="D50" s="4">
        <f t="shared" si="16"/>
        <v>145</v>
      </c>
      <c r="E50" s="5">
        <v>21123</v>
      </c>
      <c r="F50" s="5"/>
      <c r="G50" s="6">
        <f t="shared" si="17"/>
        <v>8391.3287671232865</v>
      </c>
    </row>
    <row r="51" spans="1:7" x14ac:dyDescent="0.3">
      <c r="B51" s="7"/>
      <c r="C51" s="7"/>
      <c r="D51" s="4">
        <f>SUM(D49:D50)</f>
        <v>365</v>
      </c>
      <c r="E51" s="5"/>
      <c r="F51" s="5"/>
      <c r="G51" s="13">
        <f>SUM(G49:G50)</f>
        <v>20448.534246575342</v>
      </c>
    </row>
    <row r="53" spans="1:7" x14ac:dyDescent="0.3">
      <c r="A53" s="8" t="s">
        <v>27</v>
      </c>
      <c r="B53" s="1" t="s">
        <v>0</v>
      </c>
      <c r="C53" s="1" t="s">
        <v>1</v>
      </c>
      <c r="D53" s="1"/>
      <c r="E53" s="1" t="s">
        <v>2</v>
      </c>
      <c r="F53" s="2" t="s">
        <v>3</v>
      </c>
    </row>
    <row r="54" spans="1:7" x14ac:dyDescent="0.3">
      <c r="A54" t="s">
        <v>28</v>
      </c>
      <c r="B54" s="3">
        <v>35886</v>
      </c>
      <c r="C54" s="3">
        <v>36105</v>
      </c>
      <c r="D54" s="4">
        <f t="shared" ref="D54:D55" si="18">IF(B54&gt;0,C54-B54+1,0)</f>
        <v>220</v>
      </c>
      <c r="E54" s="5">
        <v>20826</v>
      </c>
      <c r="F54" s="5"/>
      <c r="G54" s="6">
        <f t="shared" ref="G54:G55" si="19">E54/365*D54</f>
        <v>12552.657534246575</v>
      </c>
    </row>
    <row r="55" spans="1:7" x14ac:dyDescent="0.3">
      <c r="B55" s="3">
        <v>36106</v>
      </c>
      <c r="C55" s="3">
        <v>36250</v>
      </c>
      <c r="D55" s="4">
        <f t="shared" si="18"/>
        <v>145</v>
      </c>
      <c r="E55" s="5">
        <v>21993</v>
      </c>
      <c r="F55" s="5"/>
      <c r="G55" s="6">
        <f t="shared" si="19"/>
        <v>8736.9452054794529</v>
      </c>
    </row>
    <row r="56" spans="1:7" x14ac:dyDescent="0.3">
      <c r="B56" s="7"/>
      <c r="C56" s="7"/>
      <c r="D56" s="4">
        <f>SUM(D54:D55)</f>
        <v>365</v>
      </c>
      <c r="E56" s="5"/>
      <c r="F56" s="5"/>
      <c r="G56" s="13">
        <f>SUM(G54:G55)</f>
        <v>21289.602739726026</v>
      </c>
    </row>
    <row r="58" spans="1:7" x14ac:dyDescent="0.3">
      <c r="A58" s="8" t="s">
        <v>30</v>
      </c>
      <c r="B58" s="1" t="s">
        <v>0</v>
      </c>
      <c r="C58" s="1" t="s">
        <v>1</v>
      </c>
      <c r="D58" s="1"/>
      <c r="E58" s="1" t="s">
        <v>2</v>
      </c>
      <c r="F58" s="2" t="s">
        <v>3</v>
      </c>
    </row>
    <row r="59" spans="1:7" x14ac:dyDescent="0.3">
      <c r="A59" t="s">
        <v>118</v>
      </c>
      <c r="B59" s="3">
        <v>35886</v>
      </c>
      <c r="C59" s="3">
        <v>36105</v>
      </c>
      <c r="D59" s="4">
        <f t="shared" ref="D59:D60" si="20">IF(B59&gt;0,C59-B59+1,0)</f>
        <v>220</v>
      </c>
      <c r="E59" s="5">
        <v>20511</v>
      </c>
      <c r="F59" s="5"/>
      <c r="G59" s="6">
        <f t="shared" ref="G59:G60" si="21">E59/365*D59</f>
        <v>12362.794520547945</v>
      </c>
    </row>
    <row r="60" spans="1:7" x14ac:dyDescent="0.3">
      <c r="B60" s="3">
        <v>36106</v>
      </c>
      <c r="C60" s="3">
        <v>36250</v>
      </c>
      <c r="D60" s="4">
        <f t="shared" si="20"/>
        <v>145</v>
      </c>
      <c r="E60" s="5">
        <v>21660</v>
      </c>
      <c r="F60" s="5"/>
      <c r="G60" s="6">
        <f t="shared" si="21"/>
        <v>8604.6575342465749</v>
      </c>
    </row>
    <row r="61" spans="1:7" x14ac:dyDescent="0.3">
      <c r="B61" s="7"/>
      <c r="C61" s="7"/>
      <c r="D61" s="4">
        <f>SUM(D59:D60)</f>
        <v>365</v>
      </c>
      <c r="E61" s="5"/>
      <c r="F61" s="5"/>
      <c r="G61" s="13">
        <f>SUM(G59:G60)</f>
        <v>20967.452054794521</v>
      </c>
    </row>
    <row r="63" spans="1:7" x14ac:dyDescent="0.3">
      <c r="A63" s="8" t="s">
        <v>30</v>
      </c>
      <c r="B63" s="1" t="s">
        <v>0</v>
      </c>
      <c r="C63" s="1" t="s">
        <v>1</v>
      </c>
      <c r="D63" s="1"/>
      <c r="E63" s="1" t="s">
        <v>2</v>
      </c>
      <c r="F63" s="2" t="s">
        <v>3</v>
      </c>
    </row>
    <row r="64" spans="1:7" x14ac:dyDescent="0.3">
      <c r="A64" t="s">
        <v>31</v>
      </c>
      <c r="B64" s="3">
        <v>35886</v>
      </c>
      <c r="C64" s="3">
        <v>36105</v>
      </c>
      <c r="D64" s="4">
        <f t="shared" ref="D64:D65" si="22">IF(B64&gt;0,C64-B64+1,0)</f>
        <v>220</v>
      </c>
      <c r="E64" s="5">
        <v>21336</v>
      </c>
      <c r="F64" s="5"/>
      <c r="G64" s="6">
        <f t="shared" ref="G64:G65" si="23">E64/365*D64</f>
        <v>12860.054794520547</v>
      </c>
    </row>
    <row r="65" spans="1:7" x14ac:dyDescent="0.3">
      <c r="B65" s="3">
        <v>36106</v>
      </c>
      <c r="C65" s="3">
        <v>36250</v>
      </c>
      <c r="D65" s="4">
        <f t="shared" si="22"/>
        <v>145</v>
      </c>
      <c r="E65" s="5">
        <v>22530</v>
      </c>
      <c r="F65" s="5"/>
      <c r="G65" s="6">
        <f t="shared" si="23"/>
        <v>8950.2739726027394</v>
      </c>
    </row>
    <row r="66" spans="1:7" x14ac:dyDescent="0.3">
      <c r="B66" s="7"/>
      <c r="C66" s="7"/>
      <c r="D66" s="4">
        <f>SUM(D64:D65)</f>
        <v>365</v>
      </c>
      <c r="E66" s="5"/>
      <c r="F66" s="5"/>
      <c r="G66" s="13">
        <f>SUM(G64:G65)</f>
        <v>21810.328767123287</v>
      </c>
    </row>
    <row r="68" spans="1:7" x14ac:dyDescent="0.3">
      <c r="A68" s="8" t="s">
        <v>30</v>
      </c>
      <c r="B68" s="1" t="s">
        <v>0</v>
      </c>
      <c r="C68" s="1" t="s">
        <v>1</v>
      </c>
      <c r="D68" s="1"/>
      <c r="E68" s="1" t="s">
        <v>2</v>
      </c>
      <c r="F68" s="2" t="s">
        <v>3</v>
      </c>
    </row>
    <row r="69" spans="1:7" x14ac:dyDescent="0.3">
      <c r="A69" t="s">
        <v>119</v>
      </c>
      <c r="B69" s="3">
        <v>35886</v>
      </c>
      <c r="C69" s="3">
        <v>36105</v>
      </c>
      <c r="D69" s="4">
        <f t="shared" ref="D69:D70" si="24">IF(B69&gt;0,C69-B69+1,0)</f>
        <v>220</v>
      </c>
      <c r="E69" s="5">
        <v>21303</v>
      </c>
      <c r="F69" s="5"/>
      <c r="G69" s="6">
        <f t="shared" ref="G69:G70" si="25">E69/365*D69</f>
        <v>12840.164383561643</v>
      </c>
    </row>
    <row r="70" spans="1:7" x14ac:dyDescent="0.3">
      <c r="B70" s="3">
        <v>36106</v>
      </c>
      <c r="C70" s="3">
        <v>36250</v>
      </c>
      <c r="D70" s="4">
        <f t="shared" si="24"/>
        <v>145</v>
      </c>
      <c r="E70" s="5">
        <v>22497</v>
      </c>
      <c r="F70" s="5"/>
      <c r="G70" s="6">
        <f t="shared" si="25"/>
        <v>8937.1643835616433</v>
      </c>
    </row>
    <row r="71" spans="1:7" x14ac:dyDescent="0.3">
      <c r="B71" s="7"/>
      <c r="C71" s="7"/>
      <c r="D71" s="4">
        <f>SUM(D69:D70)</f>
        <v>365</v>
      </c>
      <c r="E71" s="5"/>
      <c r="F71" s="5"/>
      <c r="G71" s="13">
        <f>SUM(G69:G70)</f>
        <v>21777.328767123287</v>
      </c>
    </row>
    <row r="73" spans="1:7" x14ac:dyDescent="0.3">
      <c r="A73" s="8" t="s">
        <v>30</v>
      </c>
      <c r="B73" s="1" t="s">
        <v>0</v>
      </c>
      <c r="C73" s="1" t="s">
        <v>1</v>
      </c>
      <c r="D73" s="1"/>
      <c r="E73" s="1" t="s">
        <v>2</v>
      </c>
      <c r="F73" s="2" t="s">
        <v>3</v>
      </c>
    </row>
    <row r="74" spans="1:7" x14ac:dyDescent="0.3">
      <c r="A74" t="s">
        <v>32</v>
      </c>
      <c r="B74" s="3">
        <v>35886</v>
      </c>
      <c r="C74" s="3">
        <v>36105</v>
      </c>
      <c r="D74" s="4">
        <f t="shared" ref="D74:D75" si="26">IF(B74&gt;0,C74-B74+1,0)</f>
        <v>220</v>
      </c>
      <c r="E74" s="5">
        <v>22125</v>
      </c>
      <c r="F74" s="5"/>
      <c r="G74" s="6">
        <f t="shared" ref="G74:G75" si="27">E74/365*D74</f>
        <v>13335.616438356165</v>
      </c>
    </row>
    <row r="75" spans="1:7" x14ac:dyDescent="0.3">
      <c r="B75" s="3">
        <v>36106</v>
      </c>
      <c r="C75" s="3">
        <v>36250</v>
      </c>
      <c r="D75" s="4">
        <f t="shared" si="26"/>
        <v>145</v>
      </c>
      <c r="E75" s="5">
        <v>23364</v>
      </c>
      <c r="F75" s="5"/>
      <c r="G75" s="6">
        <f t="shared" si="27"/>
        <v>9281.5890410958891</v>
      </c>
    </row>
    <row r="76" spans="1:7" x14ac:dyDescent="0.3">
      <c r="B76" s="7"/>
      <c r="C76" s="7"/>
      <c r="D76" s="4">
        <f>SUM(D74:D75)</f>
        <v>365</v>
      </c>
      <c r="E76" s="5"/>
      <c r="F76" s="5"/>
      <c r="G76" s="13">
        <f>SUM(G74:G75)</f>
        <v>22617.205479452052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76"/>
  <sheetViews>
    <sheetView workbookViewId="0">
      <selection activeCell="A76" sqref="A3:A76"/>
    </sheetView>
  </sheetViews>
  <sheetFormatPr defaultRowHeight="14.4" x14ac:dyDescent="0.3"/>
  <cols>
    <col min="1" max="1" width="37.77734375" bestFit="1" customWidth="1"/>
    <col min="2" max="3" width="10.77734375" bestFit="1" customWidth="1"/>
    <col min="5" max="5" width="12.777343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35521</v>
      </c>
      <c r="C4" s="3">
        <v>35740</v>
      </c>
      <c r="D4" s="4">
        <f t="shared" ref="D4:D5" si="0">IF(B4&gt;0,C4-B4+1,0)</f>
        <v>220</v>
      </c>
      <c r="E4" s="5">
        <v>14028</v>
      </c>
      <c r="F4" s="5"/>
      <c r="G4" s="6">
        <f>E4/365*D4</f>
        <v>8455.232876712329</v>
      </c>
    </row>
    <row r="5" spans="1:7" x14ac:dyDescent="0.3">
      <c r="B5" s="3">
        <v>35741</v>
      </c>
      <c r="C5" s="3">
        <v>35885</v>
      </c>
      <c r="D5" s="4">
        <f t="shared" si="0"/>
        <v>145</v>
      </c>
      <c r="E5" s="5">
        <v>14700</v>
      </c>
      <c r="F5" s="5"/>
      <c r="G5" s="6">
        <f>E5/365*D5</f>
        <v>5839.7260273972606</v>
      </c>
    </row>
    <row r="6" spans="1:7" x14ac:dyDescent="0.3">
      <c r="B6" s="7"/>
      <c r="C6" s="7"/>
      <c r="D6" s="4">
        <f>SUM(D4:D5)</f>
        <v>365</v>
      </c>
      <c r="E6" s="5"/>
      <c r="F6" s="5"/>
      <c r="G6" s="13">
        <f>SUM(G4:G5)</f>
        <v>14294.95890410959</v>
      </c>
    </row>
    <row r="8" spans="1:7" x14ac:dyDescent="0.3">
      <c r="A8" s="8" t="s">
        <v>18</v>
      </c>
      <c r="B8" s="1" t="s">
        <v>0</v>
      </c>
      <c r="C8" s="1" t="s">
        <v>1</v>
      </c>
      <c r="D8" s="1"/>
      <c r="E8" s="1" t="s">
        <v>2</v>
      </c>
      <c r="F8" s="2" t="s">
        <v>3</v>
      </c>
    </row>
    <row r="9" spans="1:7" x14ac:dyDescent="0.3">
      <c r="A9" t="s">
        <v>83</v>
      </c>
      <c r="B9" s="3">
        <v>35521</v>
      </c>
      <c r="C9" s="3">
        <v>35740</v>
      </c>
      <c r="D9" s="4">
        <f t="shared" ref="D9:D10" si="1">IF(B9&gt;0,C9-B9+1,0)</f>
        <v>220</v>
      </c>
      <c r="E9" s="5">
        <v>14673</v>
      </c>
      <c r="F9" s="5"/>
      <c r="G9" s="6">
        <f>E9/365*D9</f>
        <v>8844</v>
      </c>
    </row>
    <row r="10" spans="1:7" x14ac:dyDescent="0.3">
      <c r="B10" s="3">
        <v>35741</v>
      </c>
      <c r="C10" s="3">
        <v>35885</v>
      </c>
      <c r="D10" s="4">
        <f t="shared" si="1"/>
        <v>145</v>
      </c>
      <c r="E10" s="5">
        <v>15378</v>
      </c>
      <c r="F10" s="5"/>
      <c r="G10" s="6">
        <f>E10/365*D10</f>
        <v>6109.0684931506848</v>
      </c>
    </row>
    <row r="11" spans="1:7" x14ac:dyDescent="0.3">
      <c r="B11" s="7"/>
      <c r="C11" s="7"/>
      <c r="D11" s="4">
        <f>SUM(D9:D10)</f>
        <v>365</v>
      </c>
      <c r="E11" s="5"/>
      <c r="F11" s="5"/>
      <c r="G11" s="13">
        <f>SUM(G9:G10)</f>
        <v>14953.068493150684</v>
      </c>
    </row>
    <row r="13" spans="1:7" x14ac:dyDescent="0.3">
      <c r="A13" s="8" t="s">
        <v>123</v>
      </c>
      <c r="B13" s="1" t="s">
        <v>0</v>
      </c>
      <c r="C13" s="1" t="s">
        <v>1</v>
      </c>
      <c r="D13" s="1"/>
      <c r="E13" s="1" t="s">
        <v>2</v>
      </c>
      <c r="F13" s="2" t="s">
        <v>3</v>
      </c>
    </row>
    <row r="14" spans="1:7" x14ac:dyDescent="0.3">
      <c r="A14" t="s">
        <v>64</v>
      </c>
      <c r="B14" s="3">
        <v>35521</v>
      </c>
      <c r="C14" s="3">
        <v>35740</v>
      </c>
      <c r="D14" s="4">
        <f t="shared" ref="D14:D15" si="2">IF(B14&gt;0,C14-B14+1,0)</f>
        <v>220</v>
      </c>
      <c r="E14" s="5">
        <v>14244</v>
      </c>
      <c r="F14" s="5"/>
      <c r="G14" s="6">
        <f t="shared" ref="G14:G15" si="3">E14/365*D14</f>
        <v>8585.4246575342459</v>
      </c>
    </row>
    <row r="15" spans="1:7" x14ac:dyDescent="0.3">
      <c r="B15" s="3">
        <v>35741</v>
      </c>
      <c r="C15" s="3">
        <v>35885</v>
      </c>
      <c r="D15" s="4">
        <f t="shared" si="2"/>
        <v>145</v>
      </c>
      <c r="E15" s="5">
        <v>14928</v>
      </c>
      <c r="F15" s="5"/>
      <c r="G15" s="6">
        <f t="shared" si="3"/>
        <v>5930.301369863013</v>
      </c>
    </row>
    <row r="16" spans="1:7" x14ac:dyDescent="0.3">
      <c r="B16" s="7"/>
      <c r="C16" s="7"/>
      <c r="D16" s="4">
        <f>SUM(D14:D15)</f>
        <v>365</v>
      </c>
      <c r="E16" s="5"/>
      <c r="F16" s="5"/>
      <c r="G16" s="13">
        <f>SUM(G14:G15)</f>
        <v>14515.726027397259</v>
      </c>
    </row>
    <row r="18" spans="1:7" x14ac:dyDescent="0.3">
      <c r="A18" s="8" t="s">
        <v>123</v>
      </c>
      <c r="B18" s="1" t="s">
        <v>0</v>
      </c>
      <c r="C18" s="1" t="s">
        <v>1</v>
      </c>
      <c r="D18" s="1"/>
      <c r="E18" s="1" t="s">
        <v>2</v>
      </c>
      <c r="F18" s="2" t="s">
        <v>3</v>
      </c>
    </row>
    <row r="19" spans="1:7" x14ac:dyDescent="0.3">
      <c r="A19" t="s">
        <v>122</v>
      </c>
      <c r="B19" s="3">
        <v>35521</v>
      </c>
      <c r="C19" s="3">
        <v>35740</v>
      </c>
      <c r="D19" s="4">
        <f t="shared" ref="D19:D20" si="4">IF(B19&gt;0,C19-B19+1,0)</f>
        <v>220</v>
      </c>
      <c r="E19" s="5">
        <v>14886</v>
      </c>
      <c r="F19" s="5"/>
      <c r="G19" s="6">
        <f t="shared" ref="G19:G20" si="5">E19/365*D19</f>
        <v>8972.3835616438355</v>
      </c>
    </row>
    <row r="20" spans="1:7" x14ac:dyDescent="0.3">
      <c r="B20" s="3">
        <v>35741</v>
      </c>
      <c r="C20" s="3">
        <v>35885</v>
      </c>
      <c r="D20" s="4">
        <f t="shared" si="4"/>
        <v>145</v>
      </c>
      <c r="E20" s="5">
        <v>15600</v>
      </c>
      <c r="F20" s="5"/>
      <c r="G20" s="6">
        <f t="shared" si="5"/>
        <v>6197.2602739726026</v>
      </c>
    </row>
    <row r="21" spans="1:7" x14ac:dyDescent="0.3">
      <c r="B21" s="7"/>
      <c r="C21" s="7"/>
      <c r="D21" s="4">
        <f>SUM(D19:D20)</f>
        <v>365</v>
      </c>
      <c r="E21" s="5"/>
      <c r="F21" s="5"/>
      <c r="G21" s="13">
        <f>SUM(G19:G20)</f>
        <v>15169.643835616438</v>
      </c>
    </row>
    <row r="23" spans="1:7" x14ac:dyDescent="0.3">
      <c r="A23" s="8" t="s">
        <v>123</v>
      </c>
      <c r="B23" s="1" t="s">
        <v>0</v>
      </c>
      <c r="C23" s="1" t="s">
        <v>1</v>
      </c>
      <c r="D23" s="1"/>
      <c r="E23" s="1" t="s">
        <v>2</v>
      </c>
      <c r="F23" s="2" t="s">
        <v>3</v>
      </c>
    </row>
    <row r="24" spans="1:7" x14ac:dyDescent="0.3">
      <c r="A24" t="s">
        <v>21</v>
      </c>
      <c r="B24" s="3">
        <v>35521</v>
      </c>
      <c r="C24" s="3">
        <v>35740</v>
      </c>
      <c r="D24" s="4">
        <f t="shared" ref="D24:D25" si="6">IF(B24&gt;0,C24-B24+1,0)</f>
        <v>220</v>
      </c>
      <c r="E24" s="5">
        <v>15597</v>
      </c>
      <c r="F24" s="5"/>
      <c r="G24" s="6">
        <f t="shared" ref="G24:G25" si="7">E24/365*D24</f>
        <v>9400.9315068493142</v>
      </c>
    </row>
    <row r="25" spans="1:7" x14ac:dyDescent="0.3">
      <c r="B25" s="3">
        <v>35741</v>
      </c>
      <c r="C25" s="3">
        <v>35885</v>
      </c>
      <c r="D25" s="4">
        <f t="shared" si="6"/>
        <v>145</v>
      </c>
      <c r="E25" s="5">
        <v>16347</v>
      </c>
      <c r="F25" s="5"/>
      <c r="G25" s="6">
        <f t="shared" si="7"/>
        <v>6494.0136986301368</v>
      </c>
    </row>
    <row r="26" spans="1:7" x14ac:dyDescent="0.3">
      <c r="B26" s="7"/>
      <c r="C26" s="7"/>
      <c r="D26" s="4">
        <f>SUM(D24:D25)</f>
        <v>365</v>
      </c>
      <c r="E26" s="5"/>
      <c r="F26" s="5"/>
      <c r="G26" s="13">
        <f>SUM(G24:G25)</f>
        <v>15894.945205479451</v>
      </c>
    </row>
    <row r="28" spans="1:7" x14ac:dyDescent="0.3">
      <c r="A28" s="8" t="s">
        <v>123</v>
      </c>
      <c r="B28" s="1" t="s">
        <v>0</v>
      </c>
      <c r="C28" s="1" t="s">
        <v>1</v>
      </c>
      <c r="D28" s="1"/>
      <c r="E28" s="1" t="s">
        <v>2</v>
      </c>
      <c r="F28" s="2" t="s">
        <v>3</v>
      </c>
    </row>
    <row r="29" spans="1:7" x14ac:dyDescent="0.3">
      <c r="A29" t="s">
        <v>23</v>
      </c>
      <c r="B29" s="3">
        <v>35521</v>
      </c>
      <c r="C29" s="3">
        <v>35740</v>
      </c>
      <c r="D29" s="4">
        <f t="shared" ref="D29:D30" si="8">IF(B29&gt;0,C29-B29+1,0)</f>
        <v>220</v>
      </c>
      <c r="E29" s="5">
        <v>16371</v>
      </c>
      <c r="F29" s="5"/>
      <c r="G29" s="6">
        <f t="shared" ref="G29:G30" si="9">E29/365*D29</f>
        <v>9867.4520547945212</v>
      </c>
    </row>
    <row r="30" spans="1:7" x14ac:dyDescent="0.3">
      <c r="B30" s="3">
        <v>35741</v>
      </c>
      <c r="C30" s="3">
        <v>35885</v>
      </c>
      <c r="D30" s="4">
        <f t="shared" si="8"/>
        <v>145</v>
      </c>
      <c r="E30" s="5">
        <v>17157</v>
      </c>
      <c r="F30" s="5"/>
      <c r="G30" s="6">
        <f t="shared" si="9"/>
        <v>6815.7945205479446</v>
      </c>
    </row>
    <row r="31" spans="1:7" x14ac:dyDescent="0.3">
      <c r="B31" s="7"/>
      <c r="C31" s="7"/>
      <c r="D31" s="4">
        <f>SUM(D29:D30)</f>
        <v>365</v>
      </c>
      <c r="E31" s="5"/>
      <c r="F31" s="5"/>
      <c r="G31" s="13">
        <f>SUM(G29:G30)</f>
        <v>16683.246575342466</v>
      </c>
    </row>
    <row r="33" spans="1:7" x14ac:dyDescent="0.3">
      <c r="A33" s="8" t="s">
        <v>123</v>
      </c>
      <c r="B33" s="1" t="s">
        <v>0</v>
      </c>
      <c r="C33" s="1" t="s">
        <v>1</v>
      </c>
      <c r="D33" s="1"/>
      <c r="E33" s="1" t="s">
        <v>2</v>
      </c>
      <c r="F33" s="2" t="s">
        <v>3</v>
      </c>
    </row>
    <row r="34" spans="1:7" x14ac:dyDescent="0.3">
      <c r="A34" t="s">
        <v>24</v>
      </c>
      <c r="B34" s="3">
        <v>35521</v>
      </c>
      <c r="C34" s="3">
        <v>35740</v>
      </c>
      <c r="D34" s="4">
        <f t="shared" ref="D34:D35" si="10">IF(B34&gt;0,C34-B34+1,0)</f>
        <v>220</v>
      </c>
      <c r="E34" s="5">
        <v>17823</v>
      </c>
      <c r="F34" s="5"/>
      <c r="G34" s="6">
        <f t="shared" ref="G34:G35" si="11">E34/365*D34</f>
        <v>10742.630136986301</v>
      </c>
    </row>
    <row r="35" spans="1:7" x14ac:dyDescent="0.3">
      <c r="A35" t="s">
        <v>116</v>
      </c>
      <c r="B35" s="3">
        <v>35741</v>
      </c>
      <c r="C35" s="3">
        <v>35885</v>
      </c>
      <c r="D35" s="4">
        <f t="shared" si="10"/>
        <v>145</v>
      </c>
      <c r="E35" s="5">
        <v>18678</v>
      </c>
      <c r="F35" s="5"/>
      <c r="G35" s="6">
        <f t="shared" si="11"/>
        <v>7420.0273972602736</v>
      </c>
    </row>
    <row r="36" spans="1:7" x14ac:dyDescent="0.3">
      <c r="B36" s="7"/>
      <c r="C36" s="7"/>
      <c r="D36" s="4">
        <f>SUM(D34:D35)</f>
        <v>365</v>
      </c>
      <c r="E36" s="5"/>
      <c r="F36" s="5"/>
      <c r="G36" s="13">
        <f>SUM(G34:G35)</f>
        <v>18162.657534246573</v>
      </c>
    </row>
    <row r="38" spans="1:7" x14ac:dyDescent="0.3">
      <c r="A38" s="8" t="s">
        <v>22</v>
      </c>
      <c r="B38" s="1" t="s">
        <v>0</v>
      </c>
      <c r="C38" s="1" t="s">
        <v>1</v>
      </c>
      <c r="D38" s="1"/>
      <c r="E38" s="1" t="s">
        <v>2</v>
      </c>
      <c r="F38" s="2" t="s">
        <v>3</v>
      </c>
    </row>
    <row r="39" spans="1:7" x14ac:dyDescent="0.3">
      <c r="A39" t="s">
        <v>124</v>
      </c>
      <c r="B39" s="3">
        <v>35521</v>
      </c>
      <c r="C39" s="3">
        <v>35740</v>
      </c>
      <c r="D39" s="4">
        <f t="shared" ref="D39:D40" si="12">IF(B39&gt;0,C39-B39+1,0)</f>
        <v>220</v>
      </c>
      <c r="E39" s="5">
        <v>17133</v>
      </c>
      <c r="F39" s="5"/>
      <c r="G39" s="6">
        <f t="shared" ref="G39:G40" si="13">E39/365*D39</f>
        <v>10326.739726027397</v>
      </c>
    </row>
    <row r="40" spans="1:7" x14ac:dyDescent="0.3">
      <c r="A40" t="s">
        <v>25</v>
      </c>
      <c r="B40" s="3">
        <v>35741</v>
      </c>
      <c r="C40" s="3">
        <v>35885</v>
      </c>
      <c r="D40" s="4">
        <f t="shared" si="12"/>
        <v>145</v>
      </c>
      <c r="E40" s="5">
        <v>17955</v>
      </c>
      <c r="F40" s="5"/>
      <c r="G40" s="6">
        <f t="shared" si="13"/>
        <v>7132.8082191780823</v>
      </c>
    </row>
    <row r="41" spans="1:7" x14ac:dyDescent="0.3">
      <c r="B41" s="7"/>
      <c r="C41" s="7"/>
      <c r="D41" s="4">
        <f>SUM(D39:D40)</f>
        <v>365</v>
      </c>
      <c r="E41" s="5"/>
      <c r="F41" s="5"/>
      <c r="G41" s="13">
        <f>SUM(G39:G40)</f>
        <v>17459.547945205479</v>
      </c>
    </row>
    <row r="43" spans="1:7" x14ac:dyDescent="0.3">
      <c r="A43" s="8" t="s">
        <v>22</v>
      </c>
      <c r="B43" s="1" t="s">
        <v>0</v>
      </c>
      <c r="C43" s="1" t="s">
        <v>1</v>
      </c>
      <c r="D43" s="1"/>
      <c r="E43" s="1" t="s">
        <v>2</v>
      </c>
      <c r="F43" s="2" t="s">
        <v>3</v>
      </c>
    </row>
    <row r="44" spans="1:7" x14ac:dyDescent="0.3">
      <c r="A44" t="s">
        <v>124</v>
      </c>
      <c r="B44" s="3">
        <v>35521</v>
      </c>
      <c r="C44" s="3">
        <v>35740</v>
      </c>
      <c r="D44" s="4">
        <f t="shared" ref="D44:D45" si="14">IF(B44&gt;0,C44-B44+1,0)</f>
        <v>220</v>
      </c>
      <c r="E44" s="5">
        <v>18621</v>
      </c>
      <c r="F44" s="5"/>
      <c r="G44" s="6">
        <f t="shared" ref="G44:G45" si="15">E44/365*D44</f>
        <v>11223.616438356165</v>
      </c>
    </row>
    <row r="45" spans="1:7" x14ac:dyDescent="0.3">
      <c r="A45" t="s">
        <v>26</v>
      </c>
      <c r="B45" s="3">
        <v>35741</v>
      </c>
      <c r="C45" s="3">
        <v>35885</v>
      </c>
      <c r="D45" s="4">
        <f t="shared" si="14"/>
        <v>145</v>
      </c>
      <c r="E45" s="5">
        <v>19515</v>
      </c>
      <c r="F45" s="5"/>
      <c r="G45" s="6">
        <f t="shared" si="15"/>
        <v>7752.5342465753429</v>
      </c>
    </row>
    <row r="46" spans="1:7" x14ac:dyDescent="0.3">
      <c r="B46" s="7"/>
      <c r="C46" s="7"/>
      <c r="D46" s="4">
        <f>SUM(D44:D45)</f>
        <v>365</v>
      </c>
      <c r="E46" s="5"/>
      <c r="F46" s="5"/>
      <c r="G46" s="13">
        <f>SUM(G44:G45)</f>
        <v>18976.150684931508</v>
      </c>
    </row>
    <row r="48" spans="1:7" x14ac:dyDescent="0.3">
      <c r="A48" s="8" t="s">
        <v>27</v>
      </c>
      <c r="B48" s="1" t="s">
        <v>0</v>
      </c>
      <c r="C48" s="1" t="s">
        <v>1</v>
      </c>
      <c r="D48" s="1"/>
      <c r="E48" s="1" t="s">
        <v>2</v>
      </c>
      <c r="F48" s="2" t="s">
        <v>3</v>
      </c>
    </row>
    <row r="49" spans="1:7" x14ac:dyDescent="0.3">
      <c r="A49" t="s">
        <v>29</v>
      </c>
      <c r="B49" s="3">
        <v>35521</v>
      </c>
      <c r="C49" s="3">
        <v>35740</v>
      </c>
      <c r="D49" s="4">
        <f t="shared" ref="D49:D50" si="16">IF(B49&gt;0,C49-B49+1,0)</f>
        <v>220</v>
      </c>
      <c r="E49" s="5">
        <v>19089</v>
      </c>
      <c r="F49" s="5"/>
      <c r="G49" s="6">
        <f t="shared" ref="G49:G50" si="17">E49/365*D49</f>
        <v>11505.698630136987</v>
      </c>
    </row>
    <row r="50" spans="1:7" x14ac:dyDescent="0.3">
      <c r="B50" s="3">
        <v>35741</v>
      </c>
      <c r="C50" s="3">
        <v>35885</v>
      </c>
      <c r="D50" s="4">
        <f t="shared" si="16"/>
        <v>145</v>
      </c>
      <c r="E50" s="5">
        <v>20004</v>
      </c>
      <c r="F50" s="5"/>
      <c r="G50" s="6">
        <f t="shared" si="17"/>
        <v>7946.7945205479455</v>
      </c>
    </row>
    <row r="51" spans="1:7" x14ac:dyDescent="0.3">
      <c r="B51" s="7"/>
      <c r="C51" s="7"/>
      <c r="D51" s="4">
        <f>SUM(D49:D50)</f>
        <v>365</v>
      </c>
      <c r="E51" s="5"/>
      <c r="F51" s="5"/>
      <c r="G51" s="13">
        <f>SUM(G49:G50)</f>
        <v>19452.493150684932</v>
      </c>
    </row>
    <row r="53" spans="1:7" x14ac:dyDescent="0.3">
      <c r="A53" s="8" t="s">
        <v>27</v>
      </c>
      <c r="B53" s="1" t="s">
        <v>0</v>
      </c>
      <c r="C53" s="1" t="s">
        <v>1</v>
      </c>
      <c r="D53" s="1"/>
      <c r="E53" s="1" t="s">
        <v>2</v>
      </c>
      <c r="F53" s="2" t="s">
        <v>3</v>
      </c>
    </row>
    <row r="54" spans="1:7" x14ac:dyDescent="0.3">
      <c r="A54" t="s">
        <v>28</v>
      </c>
      <c r="B54" s="3">
        <v>35521</v>
      </c>
      <c r="C54" s="3">
        <v>35740</v>
      </c>
      <c r="D54" s="4">
        <f t="shared" ref="D54:D55" si="18">IF(B54&gt;0,C54-B54+1,0)</f>
        <v>220</v>
      </c>
      <c r="E54" s="5">
        <v>19872</v>
      </c>
      <c r="F54" s="5"/>
      <c r="G54" s="6">
        <f t="shared" ref="G54:G55" si="19">E54/365*D54</f>
        <v>11977.643835616438</v>
      </c>
    </row>
    <row r="55" spans="1:7" x14ac:dyDescent="0.3">
      <c r="B55" s="3">
        <v>35741</v>
      </c>
      <c r="C55" s="3">
        <v>35885</v>
      </c>
      <c r="D55" s="4">
        <f t="shared" si="18"/>
        <v>145</v>
      </c>
      <c r="E55" s="5">
        <v>20826</v>
      </c>
      <c r="F55" s="5"/>
      <c r="G55" s="6">
        <f t="shared" si="19"/>
        <v>8273.3424657534251</v>
      </c>
    </row>
    <row r="56" spans="1:7" x14ac:dyDescent="0.3">
      <c r="B56" s="7"/>
      <c r="C56" s="7"/>
      <c r="D56" s="4">
        <f>SUM(D54:D55)</f>
        <v>365</v>
      </c>
      <c r="E56" s="5"/>
      <c r="F56" s="5"/>
      <c r="G56" s="13">
        <f>SUM(G54:G55)</f>
        <v>20250.986301369863</v>
      </c>
    </row>
    <row r="58" spans="1:7" x14ac:dyDescent="0.3">
      <c r="A58" s="8" t="s">
        <v>30</v>
      </c>
      <c r="B58" s="1" t="s">
        <v>0</v>
      </c>
      <c r="C58" s="1" t="s">
        <v>1</v>
      </c>
      <c r="D58" s="1"/>
      <c r="E58" s="1" t="s">
        <v>2</v>
      </c>
      <c r="F58" s="2" t="s">
        <v>3</v>
      </c>
    </row>
    <row r="59" spans="1:7" x14ac:dyDescent="0.3">
      <c r="A59" t="s">
        <v>118</v>
      </c>
      <c r="B59" s="3">
        <v>35521</v>
      </c>
      <c r="C59" s="3">
        <v>35740</v>
      </c>
      <c r="D59" s="4">
        <f t="shared" ref="D59:D60" si="20">IF(B59&gt;0,C59-B59+1,0)</f>
        <v>220</v>
      </c>
      <c r="E59" s="5">
        <v>19572</v>
      </c>
      <c r="F59" s="5"/>
      <c r="G59" s="6">
        <f t="shared" ref="G59:G60" si="21">E59/365*D59</f>
        <v>11796.82191780822</v>
      </c>
    </row>
    <row r="60" spans="1:7" x14ac:dyDescent="0.3">
      <c r="B60" s="3">
        <v>35741</v>
      </c>
      <c r="C60" s="3">
        <v>35885</v>
      </c>
      <c r="D60" s="4">
        <f t="shared" si="20"/>
        <v>145</v>
      </c>
      <c r="E60" s="5">
        <v>20511</v>
      </c>
      <c r="F60" s="5"/>
      <c r="G60" s="6">
        <f t="shared" si="21"/>
        <v>8148.2054794520545</v>
      </c>
    </row>
    <row r="61" spans="1:7" x14ac:dyDescent="0.3">
      <c r="B61" s="7"/>
      <c r="C61" s="7"/>
      <c r="D61" s="4">
        <f>SUM(D59:D60)</f>
        <v>365</v>
      </c>
      <c r="E61" s="5"/>
      <c r="F61" s="5"/>
      <c r="G61" s="13">
        <f>SUM(G59:G60)</f>
        <v>19945.027397260274</v>
      </c>
    </row>
    <row r="63" spans="1:7" x14ac:dyDescent="0.3">
      <c r="A63" s="8" t="s">
        <v>30</v>
      </c>
      <c r="B63" s="1" t="s">
        <v>0</v>
      </c>
      <c r="C63" s="1" t="s">
        <v>1</v>
      </c>
      <c r="D63" s="1"/>
      <c r="E63" s="1" t="s">
        <v>2</v>
      </c>
      <c r="F63" s="2" t="s">
        <v>3</v>
      </c>
    </row>
    <row r="64" spans="1:7" x14ac:dyDescent="0.3">
      <c r="A64" t="s">
        <v>31</v>
      </c>
      <c r="B64" s="3">
        <v>35521</v>
      </c>
      <c r="C64" s="3">
        <v>35740</v>
      </c>
      <c r="D64" s="4">
        <f t="shared" ref="D64:D65" si="22">IF(B64&gt;0,C64-B64+1,0)</f>
        <v>220</v>
      </c>
      <c r="E64" s="5">
        <v>20358</v>
      </c>
      <c r="F64" s="5"/>
      <c r="G64" s="6">
        <f t="shared" ref="G64:G65" si="23">E64/365*D64</f>
        <v>12270.575342465754</v>
      </c>
    </row>
    <row r="65" spans="1:7" x14ac:dyDescent="0.3">
      <c r="B65" s="3">
        <v>35741</v>
      </c>
      <c r="C65" s="3">
        <v>35885</v>
      </c>
      <c r="D65" s="4">
        <f t="shared" si="22"/>
        <v>145</v>
      </c>
      <c r="E65" s="5">
        <v>21336</v>
      </c>
      <c r="F65" s="5"/>
      <c r="G65" s="6">
        <f t="shared" si="23"/>
        <v>8475.945205479451</v>
      </c>
    </row>
    <row r="66" spans="1:7" x14ac:dyDescent="0.3">
      <c r="B66" s="7"/>
      <c r="C66" s="7"/>
      <c r="D66" s="4">
        <f>SUM(D64:D65)</f>
        <v>365</v>
      </c>
      <c r="E66" s="5"/>
      <c r="F66" s="5"/>
      <c r="G66" s="13">
        <f>SUM(G64:G65)</f>
        <v>20746.520547945205</v>
      </c>
    </row>
    <row r="68" spans="1:7" x14ac:dyDescent="0.3">
      <c r="A68" s="8" t="s">
        <v>30</v>
      </c>
      <c r="B68" s="1" t="s">
        <v>0</v>
      </c>
      <c r="C68" s="1" t="s">
        <v>1</v>
      </c>
      <c r="D68" s="1"/>
      <c r="E68" s="1" t="s">
        <v>2</v>
      </c>
      <c r="F68" s="2" t="s">
        <v>3</v>
      </c>
    </row>
    <row r="69" spans="1:7" x14ac:dyDescent="0.3">
      <c r="A69" t="s">
        <v>119</v>
      </c>
      <c r="B69" s="3">
        <v>35521</v>
      </c>
      <c r="C69" s="3">
        <v>35740</v>
      </c>
      <c r="D69" s="4">
        <f t="shared" ref="D69:D70" si="24">IF(B69&gt;0,C69-B69+1,0)</f>
        <v>220</v>
      </c>
      <c r="E69" s="5">
        <v>20328</v>
      </c>
      <c r="F69" s="5"/>
      <c r="G69" s="6">
        <f t="shared" ref="G69:G70" si="25">E69/365*D69</f>
        <v>12252.493150684932</v>
      </c>
    </row>
    <row r="70" spans="1:7" x14ac:dyDescent="0.3">
      <c r="B70" s="3">
        <v>35741</v>
      </c>
      <c r="C70" s="3">
        <v>35885</v>
      </c>
      <c r="D70" s="4">
        <f t="shared" si="24"/>
        <v>145</v>
      </c>
      <c r="E70" s="5">
        <v>21303</v>
      </c>
      <c r="F70" s="5"/>
      <c r="G70" s="6">
        <f t="shared" si="25"/>
        <v>8462.8356164383567</v>
      </c>
    </row>
    <row r="71" spans="1:7" x14ac:dyDescent="0.3">
      <c r="B71" s="7"/>
      <c r="C71" s="7"/>
      <c r="D71" s="4">
        <f>SUM(D69:D70)</f>
        <v>365</v>
      </c>
      <c r="E71" s="5"/>
      <c r="F71" s="5"/>
      <c r="G71" s="13">
        <f>SUM(G69:G70)</f>
        <v>20715.32876712329</v>
      </c>
    </row>
    <row r="73" spans="1:7" x14ac:dyDescent="0.3">
      <c r="A73" s="8" t="s">
        <v>30</v>
      </c>
      <c r="B73" s="1" t="s">
        <v>0</v>
      </c>
      <c r="C73" s="1" t="s">
        <v>1</v>
      </c>
      <c r="D73" s="1"/>
      <c r="E73" s="1" t="s">
        <v>2</v>
      </c>
      <c r="F73" s="2" t="s">
        <v>3</v>
      </c>
    </row>
    <row r="74" spans="1:7" x14ac:dyDescent="0.3">
      <c r="A74" t="s">
        <v>32</v>
      </c>
      <c r="B74" s="3">
        <v>35521</v>
      </c>
      <c r="C74" s="3">
        <v>35740</v>
      </c>
      <c r="D74" s="4">
        <f t="shared" ref="D74:D75" si="26">IF(B74&gt;0,C74-B74+1,0)</f>
        <v>220</v>
      </c>
      <c r="E74" s="5">
        <v>21111</v>
      </c>
      <c r="F74" s="5"/>
      <c r="G74" s="6">
        <f t="shared" ref="G74:G75" si="27">E74/365*D74</f>
        <v>12724.438356164384</v>
      </c>
    </row>
    <row r="75" spans="1:7" x14ac:dyDescent="0.3">
      <c r="B75" s="3">
        <v>35741</v>
      </c>
      <c r="C75" s="3">
        <v>35885</v>
      </c>
      <c r="D75" s="4">
        <f t="shared" si="26"/>
        <v>145</v>
      </c>
      <c r="E75" s="5">
        <v>22125</v>
      </c>
      <c r="F75" s="5"/>
      <c r="G75" s="6">
        <f t="shared" si="27"/>
        <v>8789.3835616438355</v>
      </c>
    </row>
    <row r="76" spans="1:7" x14ac:dyDescent="0.3">
      <c r="B76" s="7"/>
      <c r="C76" s="7"/>
      <c r="D76" s="4">
        <f>SUM(D74:D75)</f>
        <v>365</v>
      </c>
      <c r="E76" s="5"/>
      <c r="F76" s="5"/>
      <c r="G76" s="13">
        <f>SUM(G74:G75)</f>
        <v>21513.821917808222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6"/>
  <sheetViews>
    <sheetView workbookViewId="0">
      <selection activeCell="A3" sqref="A3:A76"/>
    </sheetView>
  </sheetViews>
  <sheetFormatPr defaultRowHeight="14.4" x14ac:dyDescent="0.3"/>
  <cols>
    <col min="1" max="1" width="26.77734375" bestFit="1" customWidth="1"/>
    <col min="2" max="3" width="10.77734375" bestFit="1" customWidth="1"/>
    <col min="5" max="5" width="12.777343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35156</v>
      </c>
      <c r="C4" s="3">
        <v>35375</v>
      </c>
      <c r="D4" s="4">
        <f t="shared" ref="D4:D5" si="0">IF(B4&gt;0,C4-B4+1,0)</f>
        <v>220</v>
      </c>
      <c r="E4" s="5">
        <v>13437</v>
      </c>
      <c r="F4" s="5"/>
      <c r="G4" s="6">
        <f>E4/365*D4</f>
        <v>8099.0136986301359</v>
      </c>
    </row>
    <row r="5" spans="1:7" x14ac:dyDescent="0.3">
      <c r="B5" s="3">
        <v>35376</v>
      </c>
      <c r="C5" s="3">
        <v>35520</v>
      </c>
      <c r="D5" s="4">
        <f t="shared" si="0"/>
        <v>145</v>
      </c>
      <c r="E5" s="5">
        <v>14028</v>
      </c>
      <c r="F5" s="5"/>
      <c r="G5" s="6">
        <f>E5/365*D5</f>
        <v>5572.7671232876719</v>
      </c>
    </row>
    <row r="6" spans="1:7" x14ac:dyDescent="0.3">
      <c r="B6" s="7"/>
      <c r="C6" s="7"/>
      <c r="D6" s="4">
        <f>SUM(D4:D5)</f>
        <v>365</v>
      </c>
      <c r="E6" s="5"/>
      <c r="F6" s="5"/>
      <c r="G6" s="13">
        <f>SUM(G4:G5)</f>
        <v>13671.780821917808</v>
      </c>
    </row>
    <row r="8" spans="1:7" x14ac:dyDescent="0.3">
      <c r="A8" s="8" t="s">
        <v>18</v>
      </c>
      <c r="B8" s="1" t="s">
        <v>0</v>
      </c>
      <c r="C8" s="1" t="s">
        <v>1</v>
      </c>
      <c r="D8" s="1"/>
      <c r="E8" s="1" t="s">
        <v>2</v>
      </c>
      <c r="F8" s="2" t="s">
        <v>3</v>
      </c>
    </row>
    <row r="9" spans="1:7" x14ac:dyDescent="0.3">
      <c r="A9" t="s">
        <v>83</v>
      </c>
      <c r="B9" s="3">
        <v>35156</v>
      </c>
      <c r="C9" s="3">
        <v>35375</v>
      </c>
      <c r="D9" s="4">
        <f t="shared" ref="D9:D10" si="1">IF(B9&gt;0,C9-B9+1,0)</f>
        <v>220</v>
      </c>
      <c r="E9" s="5">
        <v>14055</v>
      </c>
      <c r="F9" s="5"/>
      <c r="G9" s="6">
        <f>E9/365*D9</f>
        <v>8471.5068493150684</v>
      </c>
    </row>
    <row r="10" spans="1:7" x14ac:dyDescent="0.3">
      <c r="B10" s="3">
        <v>35376</v>
      </c>
      <c r="C10" s="3">
        <v>35520</v>
      </c>
      <c r="D10" s="4">
        <f t="shared" si="1"/>
        <v>145</v>
      </c>
      <c r="E10" s="5">
        <v>14673</v>
      </c>
      <c r="F10" s="5"/>
      <c r="G10" s="6">
        <f>E10/365*D10</f>
        <v>5829</v>
      </c>
    </row>
    <row r="11" spans="1:7" x14ac:dyDescent="0.3">
      <c r="B11" s="7"/>
      <c r="C11" s="7"/>
      <c r="D11" s="4">
        <f>SUM(D9:D10)</f>
        <v>365</v>
      </c>
      <c r="E11" s="5"/>
      <c r="F11" s="5"/>
      <c r="G11" s="13">
        <f>SUM(G9:G10)</f>
        <v>14300.506849315068</v>
      </c>
    </row>
    <row r="13" spans="1:7" x14ac:dyDescent="0.3">
      <c r="A13" s="8" t="s">
        <v>123</v>
      </c>
      <c r="B13" s="1" t="s">
        <v>0</v>
      </c>
      <c r="C13" s="1" t="s">
        <v>1</v>
      </c>
      <c r="D13" s="1"/>
      <c r="E13" s="1" t="s">
        <v>2</v>
      </c>
      <c r="F13" s="2" t="s">
        <v>3</v>
      </c>
    </row>
    <row r="14" spans="1:7" x14ac:dyDescent="0.3">
      <c r="A14" t="s">
        <v>64</v>
      </c>
      <c r="B14" s="3">
        <v>35156</v>
      </c>
      <c r="C14" s="3">
        <v>35375</v>
      </c>
      <c r="D14" s="4">
        <f t="shared" ref="D14:D15" si="2">IF(B14&gt;0,C14-B14+1,0)</f>
        <v>220</v>
      </c>
      <c r="E14" s="5">
        <v>13644</v>
      </c>
      <c r="F14" s="5"/>
      <c r="G14" s="6">
        <f t="shared" ref="G14:G15" si="3">E14/365*D14</f>
        <v>8223.7808219178078</v>
      </c>
    </row>
    <row r="15" spans="1:7" x14ac:dyDescent="0.3">
      <c r="B15" s="3">
        <v>35376</v>
      </c>
      <c r="C15" s="3">
        <v>35520</v>
      </c>
      <c r="D15" s="4">
        <f t="shared" si="2"/>
        <v>145</v>
      </c>
      <c r="E15" s="5">
        <v>14244</v>
      </c>
      <c r="F15" s="5"/>
      <c r="G15" s="6">
        <f t="shared" si="3"/>
        <v>5658.5753424657532</v>
      </c>
    </row>
    <row r="16" spans="1:7" x14ac:dyDescent="0.3">
      <c r="B16" s="7"/>
      <c r="C16" s="7"/>
      <c r="D16" s="4">
        <f>SUM(D14:D15)</f>
        <v>365</v>
      </c>
      <c r="E16" s="5"/>
      <c r="F16" s="5"/>
      <c r="G16" s="13">
        <f>SUM(G14:G15)</f>
        <v>13882.35616438356</v>
      </c>
    </row>
    <row r="18" spans="1:7" x14ac:dyDescent="0.3">
      <c r="A18" s="8" t="s">
        <v>123</v>
      </c>
      <c r="B18" s="1" t="s">
        <v>0</v>
      </c>
      <c r="C18" s="1" t="s">
        <v>1</v>
      </c>
      <c r="D18" s="1"/>
      <c r="E18" s="1" t="s">
        <v>2</v>
      </c>
      <c r="F18" s="2" t="s">
        <v>3</v>
      </c>
    </row>
    <row r="19" spans="1:7" x14ac:dyDescent="0.3">
      <c r="A19" t="s">
        <v>122</v>
      </c>
      <c r="B19" s="3">
        <v>35156</v>
      </c>
      <c r="C19" s="3">
        <v>35375</v>
      </c>
      <c r="D19" s="4">
        <f t="shared" ref="D19:D20" si="4">IF(B19&gt;0,C19-B19+1,0)</f>
        <v>220</v>
      </c>
      <c r="E19" s="5">
        <v>14259</v>
      </c>
      <c r="F19" s="5"/>
      <c r="G19" s="6">
        <f t="shared" ref="G19:G20" si="5">E19/365*D19</f>
        <v>8594.465753424658</v>
      </c>
    </row>
    <row r="20" spans="1:7" x14ac:dyDescent="0.3">
      <c r="B20" s="3">
        <v>35376</v>
      </c>
      <c r="C20" s="3">
        <v>35520</v>
      </c>
      <c r="D20" s="4">
        <f t="shared" si="4"/>
        <v>145</v>
      </c>
      <c r="E20" s="5">
        <v>14886</v>
      </c>
      <c r="F20" s="5"/>
      <c r="G20" s="6">
        <f t="shared" si="5"/>
        <v>5913.6164383561645</v>
      </c>
    </row>
    <row r="21" spans="1:7" x14ac:dyDescent="0.3">
      <c r="B21" s="7"/>
      <c r="C21" s="7"/>
      <c r="D21" s="4">
        <f>SUM(D19:D20)</f>
        <v>365</v>
      </c>
      <c r="E21" s="5"/>
      <c r="F21" s="5"/>
      <c r="G21" s="13">
        <f>SUM(G19:G20)</f>
        <v>14508.082191780823</v>
      </c>
    </row>
    <row r="23" spans="1:7" x14ac:dyDescent="0.3">
      <c r="A23" s="8" t="s">
        <v>123</v>
      </c>
      <c r="B23" s="1" t="s">
        <v>0</v>
      </c>
      <c r="C23" s="1" t="s">
        <v>1</v>
      </c>
      <c r="D23" s="1"/>
      <c r="E23" s="1" t="s">
        <v>2</v>
      </c>
      <c r="F23" s="2" t="s">
        <v>3</v>
      </c>
    </row>
    <row r="24" spans="1:7" x14ac:dyDescent="0.3">
      <c r="A24" t="s">
        <v>21</v>
      </c>
      <c r="B24" s="3">
        <v>35156</v>
      </c>
      <c r="C24" s="3">
        <v>35375</v>
      </c>
      <c r="D24" s="4">
        <f t="shared" ref="D24:D25" si="6">IF(B24&gt;0,C24-B24+1,0)</f>
        <v>220</v>
      </c>
      <c r="E24" s="5">
        <v>14940</v>
      </c>
      <c r="F24" s="5"/>
      <c r="G24" s="6">
        <f t="shared" ref="G24:G25" si="7">E24/365*D24</f>
        <v>9004.9315068493161</v>
      </c>
    </row>
    <row r="25" spans="1:7" x14ac:dyDescent="0.3">
      <c r="B25" s="3">
        <v>35376</v>
      </c>
      <c r="C25" s="3">
        <v>35520</v>
      </c>
      <c r="D25" s="4">
        <f t="shared" si="6"/>
        <v>145</v>
      </c>
      <c r="E25" s="5">
        <v>15597</v>
      </c>
      <c r="F25" s="5"/>
      <c r="G25" s="6">
        <f t="shared" si="7"/>
        <v>6196.0684931506848</v>
      </c>
    </row>
    <row r="26" spans="1:7" x14ac:dyDescent="0.3">
      <c r="B26" s="7"/>
      <c r="C26" s="7"/>
      <c r="D26" s="4">
        <f>SUM(D24:D25)</f>
        <v>365</v>
      </c>
      <c r="E26" s="5"/>
      <c r="F26" s="5"/>
      <c r="G26" s="13">
        <f>SUM(G24:G25)</f>
        <v>15201</v>
      </c>
    </row>
    <row r="28" spans="1:7" x14ac:dyDescent="0.3">
      <c r="A28" s="8" t="s">
        <v>123</v>
      </c>
      <c r="B28" s="1" t="s">
        <v>0</v>
      </c>
      <c r="C28" s="1" t="s">
        <v>1</v>
      </c>
      <c r="D28" s="1"/>
      <c r="E28" s="1" t="s">
        <v>2</v>
      </c>
      <c r="F28" s="2" t="s">
        <v>3</v>
      </c>
    </row>
    <row r="29" spans="1:7" x14ac:dyDescent="0.3">
      <c r="A29" t="s">
        <v>23</v>
      </c>
      <c r="B29" s="3">
        <v>35156</v>
      </c>
      <c r="C29" s="3">
        <v>35375</v>
      </c>
      <c r="D29" s="4">
        <f t="shared" ref="D29:D30" si="8">IF(B29&gt;0,C29-B29+1,0)</f>
        <v>220</v>
      </c>
      <c r="E29" s="5">
        <v>15681</v>
      </c>
      <c r="F29" s="5"/>
      <c r="G29" s="6">
        <f t="shared" ref="G29:G30" si="9">E29/365*D29</f>
        <v>9451.5616438356155</v>
      </c>
    </row>
    <row r="30" spans="1:7" x14ac:dyDescent="0.3">
      <c r="B30" s="3">
        <v>35376</v>
      </c>
      <c r="C30" s="3">
        <v>35520</v>
      </c>
      <c r="D30" s="4">
        <f t="shared" si="8"/>
        <v>145</v>
      </c>
      <c r="E30" s="5">
        <v>16371</v>
      </c>
      <c r="F30" s="5"/>
      <c r="G30" s="6">
        <f t="shared" si="9"/>
        <v>6503.5479452054797</v>
      </c>
    </row>
    <row r="31" spans="1:7" x14ac:dyDescent="0.3">
      <c r="B31" s="7"/>
      <c r="C31" s="7"/>
      <c r="D31" s="4">
        <f>SUM(D29:D30)</f>
        <v>365</v>
      </c>
      <c r="E31" s="5"/>
      <c r="F31" s="5"/>
      <c r="G31" s="13">
        <f>SUM(G29:G30)</f>
        <v>15955.109589041094</v>
      </c>
    </row>
    <row r="33" spans="1:7" x14ac:dyDescent="0.3">
      <c r="A33" s="8" t="s">
        <v>123</v>
      </c>
      <c r="B33" s="1" t="s">
        <v>0</v>
      </c>
      <c r="C33" s="1" t="s">
        <v>1</v>
      </c>
      <c r="D33" s="1"/>
      <c r="E33" s="1" t="s">
        <v>2</v>
      </c>
      <c r="F33" s="2" t="s">
        <v>3</v>
      </c>
    </row>
    <row r="34" spans="1:7" x14ac:dyDescent="0.3">
      <c r="A34" t="s">
        <v>24</v>
      </c>
      <c r="B34" s="3">
        <v>35156</v>
      </c>
      <c r="C34" s="3">
        <v>35375</v>
      </c>
      <c r="D34" s="4">
        <f t="shared" ref="D34:D35" si="10">IF(B34&gt;0,C34-B34+1,0)</f>
        <v>220</v>
      </c>
      <c r="E34" s="5">
        <v>17073</v>
      </c>
      <c r="F34" s="5"/>
      <c r="G34" s="6">
        <f t="shared" ref="G34:G35" si="11">E34/365*D34</f>
        <v>10290.575342465754</v>
      </c>
    </row>
    <row r="35" spans="1:7" x14ac:dyDescent="0.3">
      <c r="A35" t="s">
        <v>116</v>
      </c>
      <c r="B35" s="3">
        <v>35376</v>
      </c>
      <c r="C35" s="3">
        <v>35520</v>
      </c>
      <c r="D35" s="4">
        <f t="shared" si="10"/>
        <v>145</v>
      </c>
      <c r="E35" s="5">
        <v>17823</v>
      </c>
      <c r="F35" s="5"/>
      <c r="G35" s="6">
        <f t="shared" si="11"/>
        <v>7080.3698630136987</v>
      </c>
    </row>
    <row r="36" spans="1:7" x14ac:dyDescent="0.3">
      <c r="B36" s="7"/>
      <c r="C36" s="7"/>
      <c r="D36" s="4">
        <f>SUM(D34:D35)</f>
        <v>365</v>
      </c>
      <c r="E36" s="5"/>
      <c r="F36" s="5"/>
      <c r="G36" s="13">
        <f>SUM(G34:G35)</f>
        <v>17370.945205479453</v>
      </c>
    </row>
    <row r="38" spans="1:7" x14ac:dyDescent="0.3">
      <c r="A38" s="8" t="s">
        <v>22</v>
      </c>
      <c r="B38" s="1" t="s">
        <v>0</v>
      </c>
      <c r="C38" s="1" t="s">
        <v>1</v>
      </c>
      <c r="D38" s="1"/>
      <c r="E38" s="1" t="s">
        <v>2</v>
      </c>
      <c r="F38" s="2" t="s">
        <v>3</v>
      </c>
    </row>
    <row r="39" spans="1:7" x14ac:dyDescent="0.3">
      <c r="A39" t="s">
        <v>124</v>
      </c>
      <c r="B39" s="3">
        <v>35156</v>
      </c>
      <c r="C39" s="3">
        <v>35375</v>
      </c>
      <c r="D39" s="4">
        <f t="shared" ref="D39:D40" si="12">IF(B39&gt;0,C39-B39+1,0)</f>
        <v>220</v>
      </c>
      <c r="E39" s="5">
        <v>16410</v>
      </c>
      <c r="F39" s="5"/>
      <c r="G39" s="6">
        <f t="shared" ref="G39:G40" si="13">E39/365*D39</f>
        <v>9890.9589041095896</v>
      </c>
    </row>
    <row r="40" spans="1:7" x14ac:dyDescent="0.3">
      <c r="A40" t="s">
        <v>25</v>
      </c>
      <c r="B40" s="3">
        <v>35376</v>
      </c>
      <c r="C40" s="3">
        <v>35520</v>
      </c>
      <c r="D40" s="4">
        <f t="shared" si="12"/>
        <v>145</v>
      </c>
      <c r="E40" s="5">
        <v>17133</v>
      </c>
      <c r="F40" s="5"/>
      <c r="G40" s="6">
        <f t="shared" si="13"/>
        <v>6806.2602739726035</v>
      </c>
    </row>
    <row r="41" spans="1:7" x14ac:dyDescent="0.3">
      <c r="B41" s="7"/>
      <c r="C41" s="7"/>
      <c r="D41" s="4">
        <f>SUM(D39:D40)</f>
        <v>365</v>
      </c>
      <c r="E41" s="5"/>
      <c r="F41" s="5"/>
      <c r="G41" s="13">
        <f>SUM(G39:G40)</f>
        <v>16697.219178082192</v>
      </c>
    </row>
    <row r="43" spans="1:7" x14ac:dyDescent="0.3">
      <c r="A43" s="8" t="s">
        <v>22</v>
      </c>
      <c r="B43" s="1" t="s">
        <v>0</v>
      </c>
      <c r="C43" s="1" t="s">
        <v>1</v>
      </c>
      <c r="D43" s="1"/>
      <c r="E43" s="1" t="s">
        <v>2</v>
      </c>
      <c r="F43" s="2" t="s">
        <v>3</v>
      </c>
    </row>
    <row r="44" spans="1:7" x14ac:dyDescent="0.3">
      <c r="A44" t="s">
        <v>124</v>
      </c>
      <c r="B44" s="3">
        <v>35156</v>
      </c>
      <c r="C44" s="3">
        <v>35375</v>
      </c>
      <c r="D44" s="4">
        <f t="shared" ref="D44:D45" si="14">IF(B44&gt;0,C44-B44+1,0)</f>
        <v>220</v>
      </c>
      <c r="E44" s="5">
        <v>17835</v>
      </c>
      <c r="F44" s="5"/>
      <c r="G44" s="6">
        <f t="shared" ref="G44:G45" si="15">E44/365*D44</f>
        <v>10749.86301369863</v>
      </c>
    </row>
    <row r="45" spans="1:7" x14ac:dyDescent="0.3">
      <c r="A45" t="s">
        <v>26</v>
      </c>
      <c r="B45" s="3">
        <v>35376</v>
      </c>
      <c r="C45" s="3">
        <v>35520</v>
      </c>
      <c r="D45" s="4">
        <f t="shared" si="14"/>
        <v>145</v>
      </c>
      <c r="E45" s="5">
        <v>18621</v>
      </c>
      <c r="F45" s="5"/>
      <c r="G45" s="6">
        <f t="shared" si="15"/>
        <v>7397.3835616438364</v>
      </c>
    </row>
    <row r="46" spans="1:7" x14ac:dyDescent="0.3">
      <c r="B46" s="7"/>
      <c r="C46" s="7"/>
      <c r="D46" s="4">
        <f>SUM(D44:D45)</f>
        <v>365</v>
      </c>
      <c r="E46" s="5"/>
      <c r="F46" s="5"/>
      <c r="G46" s="13">
        <f>SUM(G44:G45)</f>
        <v>18147.246575342466</v>
      </c>
    </row>
    <row r="48" spans="1:7" x14ac:dyDescent="0.3">
      <c r="A48" s="8" t="s">
        <v>27</v>
      </c>
      <c r="B48" s="1" t="s">
        <v>0</v>
      </c>
      <c r="C48" s="1" t="s">
        <v>1</v>
      </c>
      <c r="D48" s="1"/>
      <c r="E48" s="1" t="s">
        <v>2</v>
      </c>
      <c r="F48" s="2" t="s">
        <v>3</v>
      </c>
    </row>
    <row r="49" spans="1:7" x14ac:dyDescent="0.3">
      <c r="A49" t="s">
        <v>29</v>
      </c>
      <c r="B49" s="3">
        <v>35156</v>
      </c>
      <c r="C49" s="3">
        <v>35375</v>
      </c>
      <c r="D49" s="4">
        <f t="shared" ref="D49:D50" si="16">IF(B49&gt;0,C49-B49+1,0)</f>
        <v>220</v>
      </c>
      <c r="E49" s="5">
        <v>18285</v>
      </c>
      <c r="F49" s="5"/>
      <c r="G49" s="6">
        <f t="shared" ref="G49:G50" si="17">E49/365*D49</f>
        <v>11021.095890410958</v>
      </c>
    </row>
    <row r="50" spans="1:7" x14ac:dyDescent="0.3">
      <c r="B50" s="3">
        <v>35376</v>
      </c>
      <c r="C50" s="3">
        <v>35520</v>
      </c>
      <c r="D50" s="4">
        <f t="shared" si="16"/>
        <v>145</v>
      </c>
      <c r="E50" s="5">
        <v>19089</v>
      </c>
      <c r="F50" s="5"/>
      <c r="G50" s="6">
        <f t="shared" si="17"/>
        <v>7583.3013698630139</v>
      </c>
    </row>
    <row r="51" spans="1:7" x14ac:dyDescent="0.3">
      <c r="B51" s="7"/>
      <c r="C51" s="7"/>
      <c r="D51" s="4">
        <f>SUM(D49:D50)</f>
        <v>365</v>
      </c>
      <c r="E51" s="5"/>
      <c r="F51" s="5"/>
      <c r="G51" s="13">
        <f>SUM(G49:G50)</f>
        <v>18604.39726027397</v>
      </c>
    </row>
    <row r="53" spans="1:7" x14ac:dyDescent="0.3">
      <c r="A53" s="8" t="s">
        <v>27</v>
      </c>
      <c r="B53" s="1" t="s">
        <v>0</v>
      </c>
      <c r="C53" s="1" t="s">
        <v>1</v>
      </c>
      <c r="D53" s="1"/>
      <c r="E53" s="1" t="s">
        <v>2</v>
      </c>
      <c r="F53" s="2" t="s">
        <v>3</v>
      </c>
    </row>
    <row r="54" spans="1:7" x14ac:dyDescent="0.3">
      <c r="A54" t="s">
        <v>28</v>
      </c>
      <c r="B54" s="3">
        <v>35156</v>
      </c>
      <c r="C54" s="3">
        <v>35375</v>
      </c>
      <c r="D54" s="4">
        <f t="shared" ref="D54:D55" si="18">IF(B54&gt;0,C54-B54+1,0)</f>
        <v>220</v>
      </c>
      <c r="E54" s="5">
        <v>19035</v>
      </c>
      <c r="F54" s="5"/>
      <c r="G54" s="6">
        <f t="shared" ref="G54:G55" si="19">E54/365*D54</f>
        <v>11473.150684931508</v>
      </c>
    </row>
    <row r="55" spans="1:7" x14ac:dyDescent="0.3">
      <c r="B55" s="3">
        <v>35376</v>
      </c>
      <c r="C55" s="3">
        <v>35520</v>
      </c>
      <c r="D55" s="4">
        <f t="shared" si="18"/>
        <v>145</v>
      </c>
      <c r="E55" s="5">
        <v>19872</v>
      </c>
      <c r="F55" s="5"/>
      <c r="G55" s="6">
        <f t="shared" si="19"/>
        <v>7894.3561643835619</v>
      </c>
    </row>
    <row r="56" spans="1:7" x14ac:dyDescent="0.3">
      <c r="B56" s="7"/>
      <c r="C56" s="7"/>
      <c r="D56" s="4">
        <f>SUM(D54:D55)</f>
        <v>365</v>
      </c>
      <c r="E56" s="5"/>
      <c r="F56" s="5"/>
      <c r="G56" s="13">
        <f>SUM(G54:G55)</f>
        <v>19367.506849315068</v>
      </c>
    </row>
    <row r="58" spans="1:7" x14ac:dyDescent="0.3">
      <c r="A58" s="8" t="s">
        <v>30</v>
      </c>
      <c r="B58" s="1" t="s">
        <v>0</v>
      </c>
      <c r="C58" s="1" t="s">
        <v>1</v>
      </c>
      <c r="D58" s="1"/>
      <c r="E58" s="1" t="s">
        <v>2</v>
      </c>
      <c r="F58" s="2" t="s">
        <v>3</v>
      </c>
    </row>
    <row r="59" spans="1:7" x14ac:dyDescent="0.3">
      <c r="A59" t="s">
        <v>118</v>
      </c>
      <c r="B59" s="3">
        <v>35156</v>
      </c>
      <c r="C59" s="3">
        <v>35375</v>
      </c>
      <c r="D59" s="4">
        <f t="shared" ref="D59:D60" si="20">IF(B59&gt;0,C59-B59+1,0)</f>
        <v>220</v>
      </c>
      <c r="E59" s="5">
        <v>18747</v>
      </c>
      <c r="F59" s="5"/>
      <c r="G59" s="6">
        <f t="shared" ref="G59:G60" si="21">E59/365*D59</f>
        <v>11299.561643835617</v>
      </c>
    </row>
    <row r="60" spans="1:7" x14ac:dyDescent="0.3">
      <c r="B60" s="3">
        <v>35376</v>
      </c>
      <c r="C60" s="3">
        <v>35520</v>
      </c>
      <c r="D60" s="4">
        <f t="shared" si="20"/>
        <v>145</v>
      </c>
      <c r="E60" s="5">
        <v>19572</v>
      </c>
      <c r="F60" s="5"/>
      <c r="G60" s="6">
        <f t="shared" si="21"/>
        <v>7775.178082191781</v>
      </c>
    </row>
    <row r="61" spans="1:7" x14ac:dyDescent="0.3">
      <c r="B61" s="7"/>
      <c r="C61" s="7"/>
      <c r="D61" s="4">
        <f>SUM(D59:D60)</f>
        <v>365</v>
      </c>
      <c r="E61" s="5"/>
      <c r="F61" s="5"/>
      <c r="G61" s="13">
        <f>SUM(G59:G60)</f>
        <v>19074.739726027397</v>
      </c>
    </row>
    <row r="63" spans="1:7" x14ac:dyDescent="0.3">
      <c r="A63" s="8" t="s">
        <v>30</v>
      </c>
      <c r="B63" s="1" t="s">
        <v>0</v>
      </c>
      <c r="C63" s="1" t="s">
        <v>1</v>
      </c>
      <c r="D63" s="1"/>
      <c r="E63" s="1" t="s">
        <v>2</v>
      </c>
      <c r="F63" s="2" t="s">
        <v>3</v>
      </c>
    </row>
    <row r="64" spans="1:7" x14ac:dyDescent="0.3">
      <c r="A64" t="s">
        <v>31</v>
      </c>
      <c r="B64" s="3">
        <v>35156</v>
      </c>
      <c r="C64" s="3">
        <v>35375</v>
      </c>
      <c r="D64" s="4">
        <f t="shared" ref="D64:D65" si="22">IF(B64&gt;0,C64-B64+1,0)</f>
        <v>220</v>
      </c>
      <c r="E64" s="5">
        <v>19500</v>
      </c>
      <c r="F64" s="5"/>
      <c r="G64" s="6">
        <f t="shared" ref="G64:G65" si="23">E64/365*D64</f>
        <v>11753.424657534248</v>
      </c>
    </row>
    <row r="65" spans="1:7" x14ac:dyDescent="0.3">
      <c r="B65" s="3">
        <v>35376</v>
      </c>
      <c r="C65" s="3">
        <v>35520</v>
      </c>
      <c r="D65" s="4">
        <f t="shared" si="22"/>
        <v>145</v>
      </c>
      <c r="E65" s="5">
        <v>20358</v>
      </c>
      <c r="F65" s="5"/>
      <c r="G65" s="6">
        <f t="shared" si="23"/>
        <v>8087.4246575342468</v>
      </c>
    </row>
    <row r="66" spans="1:7" x14ac:dyDescent="0.3">
      <c r="B66" s="7"/>
      <c r="C66" s="7"/>
      <c r="D66" s="4">
        <f>SUM(D64:D65)</f>
        <v>365</v>
      </c>
      <c r="E66" s="5"/>
      <c r="F66" s="5"/>
      <c r="G66" s="13">
        <f>SUM(G64:G65)</f>
        <v>19840.849315068495</v>
      </c>
    </row>
    <row r="68" spans="1:7" x14ac:dyDescent="0.3">
      <c r="A68" s="8" t="s">
        <v>30</v>
      </c>
      <c r="B68" s="1" t="s">
        <v>0</v>
      </c>
      <c r="C68" s="1" t="s">
        <v>1</v>
      </c>
      <c r="D68" s="1"/>
      <c r="E68" s="1" t="s">
        <v>2</v>
      </c>
      <c r="F68" s="2" t="s">
        <v>3</v>
      </c>
    </row>
    <row r="69" spans="1:7" x14ac:dyDescent="0.3">
      <c r="A69" t="s">
        <v>119</v>
      </c>
      <c r="B69" s="3">
        <v>35156</v>
      </c>
      <c r="C69" s="3">
        <v>35375</v>
      </c>
      <c r="D69" s="4">
        <f t="shared" ref="D69:D70" si="24">IF(B69&gt;0,C69-B69+1,0)</f>
        <v>220</v>
      </c>
      <c r="E69" s="5">
        <v>19470</v>
      </c>
      <c r="F69" s="5"/>
      <c r="G69" s="6">
        <f t="shared" ref="G69:G70" si="25">E69/365*D69</f>
        <v>11735.342465753423</v>
      </c>
    </row>
    <row r="70" spans="1:7" x14ac:dyDescent="0.3">
      <c r="B70" s="3">
        <v>35376</v>
      </c>
      <c r="C70" s="3">
        <v>35520</v>
      </c>
      <c r="D70" s="4">
        <f t="shared" si="24"/>
        <v>145</v>
      </c>
      <c r="E70" s="5">
        <v>20328</v>
      </c>
      <c r="F70" s="5"/>
      <c r="G70" s="6">
        <f t="shared" si="25"/>
        <v>8075.5068493150693</v>
      </c>
    </row>
    <row r="71" spans="1:7" x14ac:dyDescent="0.3">
      <c r="B71" s="7"/>
      <c r="C71" s="7"/>
      <c r="D71" s="4">
        <f>SUM(D69:D70)</f>
        <v>365</v>
      </c>
      <c r="E71" s="5"/>
      <c r="F71" s="5"/>
      <c r="G71" s="13">
        <f>SUM(G69:G70)</f>
        <v>19810.849315068492</v>
      </c>
    </row>
    <row r="73" spans="1:7" x14ac:dyDescent="0.3">
      <c r="A73" s="8" t="s">
        <v>30</v>
      </c>
      <c r="B73" s="1" t="s">
        <v>0</v>
      </c>
      <c r="C73" s="1" t="s">
        <v>1</v>
      </c>
      <c r="D73" s="1"/>
      <c r="E73" s="1" t="s">
        <v>2</v>
      </c>
      <c r="F73" s="2" t="s">
        <v>3</v>
      </c>
    </row>
    <row r="74" spans="1:7" x14ac:dyDescent="0.3">
      <c r="A74" t="s">
        <v>32</v>
      </c>
      <c r="B74" s="3">
        <v>35156</v>
      </c>
      <c r="C74" s="3">
        <v>35375</v>
      </c>
      <c r="D74" s="4">
        <f t="shared" ref="D74:D75" si="26">IF(B74&gt;0,C74-B74+1,0)</f>
        <v>220</v>
      </c>
      <c r="E74" s="5">
        <v>20220</v>
      </c>
      <c r="F74" s="5"/>
      <c r="G74" s="6">
        <f t="shared" ref="G74:G75" si="27">E74/365*D74</f>
        <v>12187.397260273974</v>
      </c>
    </row>
    <row r="75" spans="1:7" x14ac:dyDescent="0.3">
      <c r="B75" s="3">
        <v>35376</v>
      </c>
      <c r="C75" s="3">
        <v>35520</v>
      </c>
      <c r="D75" s="4">
        <f t="shared" si="26"/>
        <v>145</v>
      </c>
      <c r="E75" s="5">
        <v>21111</v>
      </c>
      <c r="F75" s="5"/>
      <c r="G75" s="6">
        <f t="shared" si="27"/>
        <v>8386.5616438356174</v>
      </c>
    </row>
    <row r="76" spans="1:7" x14ac:dyDescent="0.3">
      <c r="B76" s="7"/>
      <c r="C76" s="7"/>
      <c r="D76" s="4">
        <f>SUM(D74:D75)</f>
        <v>365</v>
      </c>
      <c r="E76" s="5"/>
      <c r="F76" s="5"/>
      <c r="G76" s="13">
        <f>SUM(G74:G75)</f>
        <v>20573.95890410959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1"/>
  <sheetViews>
    <sheetView topLeftCell="A25" workbookViewId="0">
      <selection activeCell="G41" sqref="G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41365</v>
      </c>
      <c r="C4" s="3">
        <v>41455</v>
      </c>
      <c r="D4" s="4">
        <f t="shared" ref="D4:D5" si="0">IF(B4&gt;0,C4-B4+1,0)</f>
        <v>91</v>
      </c>
      <c r="E4" s="5">
        <v>21369</v>
      </c>
      <c r="F4" s="5"/>
      <c r="G4" s="6">
        <f>D4/365*E4</f>
        <v>5327.6136986301372</v>
      </c>
    </row>
    <row r="5" spans="1:7" x14ac:dyDescent="0.3">
      <c r="B5" s="3">
        <v>41456</v>
      </c>
      <c r="C5" s="3">
        <v>41729</v>
      </c>
      <c r="D5" s="4">
        <f t="shared" si="0"/>
        <v>274</v>
      </c>
      <c r="E5" s="5">
        <v>21583</v>
      </c>
      <c r="F5" s="5"/>
      <c r="G5" s="6">
        <f>D5/365*E5</f>
        <v>16202.03287671233</v>
      </c>
    </row>
    <row r="6" spans="1:7" x14ac:dyDescent="0.3">
      <c r="B6" s="7"/>
      <c r="C6" s="7"/>
      <c r="D6" s="4">
        <f>SUM(D4:D5)</f>
        <v>365</v>
      </c>
      <c r="E6" s="5"/>
      <c r="F6" s="5"/>
      <c r="G6" s="13">
        <f>SUM(G4:G5)</f>
        <v>21529.646575342467</v>
      </c>
    </row>
    <row r="8" spans="1:7" x14ac:dyDescent="0.3">
      <c r="A8" t="s">
        <v>6</v>
      </c>
      <c r="B8" s="1" t="s">
        <v>0</v>
      </c>
      <c r="C8" s="1" t="s">
        <v>1</v>
      </c>
      <c r="D8" s="1"/>
      <c r="E8" s="1" t="s">
        <v>2</v>
      </c>
      <c r="F8" s="2" t="s">
        <v>3</v>
      </c>
    </row>
    <row r="9" spans="1:7" x14ac:dyDescent="0.3">
      <c r="B9" s="3">
        <v>41365</v>
      </c>
      <c r="C9" s="3">
        <v>41455</v>
      </c>
      <c r="D9" s="4">
        <f t="shared" ref="D9:D10" si="1">IF(B9&gt;0,C9-B9+1,0)</f>
        <v>91</v>
      </c>
      <c r="E9" s="5">
        <v>22258</v>
      </c>
      <c r="F9" s="5"/>
      <c r="G9" s="6">
        <f>D9/365*E9</f>
        <v>5549.2547945205479</v>
      </c>
    </row>
    <row r="10" spans="1:7" x14ac:dyDescent="0.3">
      <c r="B10" s="3">
        <v>41456</v>
      </c>
      <c r="C10" s="3">
        <v>41729</v>
      </c>
      <c r="D10" s="4">
        <f t="shared" si="1"/>
        <v>274</v>
      </c>
      <c r="E10" s="5">
        <v>22481</v>
      </c>
      <c r="F10" s="5"/>
      <c r="G10" s="6">
        <f>D10/365*E10</f>
        <v>16876.147945205481</v>
      </c>
    </row>
    <row r="11" spans="1:7" x14ac:dyDescent="0.3">
      <c r="B11" s="7"/>
      <c r="C11" s="7"/>
      <c r="D11" s="4">
        <f>SUM(D9:D10)</f>
        <v>365</v>
      </c>
      <c r="E11" s="5"/>
      <c r="F11" s="5"/>
      <c r="G11" s="6">
        <f>SUM(G9:G10)</f>
        <v>22425.402739726029</v>
      </c>
    </row>
    <row r="13" spans="1:7" x14ac:dyDescent="0.3">
      <c r="A13" t="s">
        <v>7</v>
      </c>
      <c r="B13" s="1" t="s">
        <v>0</v>
      </c>
      <c r="C13" s="1" t="s">
        <v>1</v>
      </c>
      <c r="D13" s="1"/>
      <c r="E13" s="1" t="s">
        <v>2</v>
      </c>
      <c r="F13" s="2" t="s">
        <v>3</v>
      </c>
    </row>
    <row r="14" spans="1:7" x14ac:dyDescent="0.3">
      <c r="B14" s="3">
        <v>41365</v>
      </c>
      <c r="C14" s="3">
        <v>41455</v>
      </c>
      <c r="D14" s="4">
        <f t="shared" ref="D14:D15" si="2">IF(B14&gt;0,C14-B14+1,0)</f>
        <v>91</v>
      </c>
      <c r="E14" s="5">
        <v>28481</v>
      </c>
      <c r="F14" s="5"/>
      <c r="G14" s="6">
        <f>D14/365*E14</f>
        <v>7100.7424657534248</v>
      </c>
    </row>
    <row r="15" spans="1:7" x14ac:dyDescent="0.3">
      <c r="B15" s="3">
        <v>41456</v>
      </c>
      <c r="C15" s="3">
        <v>41729</v>
      </c>
      <c r="D15" s="4">
        <f t="shared" si="2"/>
        <v>274</v>
      </c>
      <c r="E15" s="5">
        <v>28766</v>
      </c>
      <c r="F15" s="5"/>
      <c r="G15" s="6">
        <f>D15/365*E15</f>
        <v>21594.202739726028</v>
      </c>
    </row>
    <row r="16" spans="1:7" x14ac:dyDescent="0.3">
      <c r="B16" s="7"/>
      <c r="C16" s="7"/>
      <c r="D16" s="4">
        <f>SUM(D14:D15)</f>
        <v>365</v>
      </c>
      <c r="E16" s="5"/>
      <c r="F16" s="5"/>
      <c r="G16" s="13">
        <f>SUM(G14:G15)</f>
        <v>28694.945205479453</v>
      </c>
    </row>
    <row r="18" spans="1:7" x14ac:dyDescent="0.3">
      <c r="A18" t="s">
        <v>8</v>
      </c>
      <c r="B18" s="1" t="s">
        <v>0</v>
      </c>
      <c r="C18" s="1" t="s">
        <v>1</v>
      </c>
      <c r="D18" s="1"/>
      <c r="E18" s="1" t="s">
        <v>2</v>
      </c>
      <c r="F18" s="2" t="s">
        <v>3</v>
      </c>
    </row>
    <row r="19" spans="1:7" x14ac:dyDescent="0.3">
      <c r="B19" s="3">
        <v>41365</v>
      </c>
      <c r="C19" s="3">
        <v>41455</v>
      </c>
      <c r="D19" s="4">
        <f t="shared" ref="D19:D20" si="3">IF(B19&gt;0,C19-B19+1,0)</f>
        <v>91</v>
      </c>
      <c r="E19" s="5">
        <v>30271</v>
      </c>
      <c r="F19" s="5"/>
      <c r="G19" s="6">
        <f>D19/365*E19</f>
        <v>7547.0164383561641</v>
      </c>
    </row>
    <row r="20" spans="1:7" x14ac:dyDescent="0.3">
      <c r="B20" s="3">
        <v>41456</v>
      </c>
      <c r="C20" s="3">
        <v>41729</v>
      </c>
      <c r="D20" s="4">
        <f t="shared" si="3"/>
        <v>274</v>
      </c>
      <c r="E20" s="5">
        <v>30574</v>
      </c>
      <c r="F20" s="5"/>
      <c r="G20" s="6">
        <f>D20/365*E20</f>
        <v>22951.441095890412</v>
      </c>
    </row>
    <row r="21" spans="1:7" x14ac:dyDescent="0.3">
      <c r="B21" s="7"/>
      <c r="C21" s="7"/>
      <c r="D21" s="4">
        <f>SUM(D19:D20)</f>
        <v>365</v>
      </c>
      <c r="E21" s="5"/>
      <c r="F21" s="5"/>
      <c r="G21" s="13">
        <f>SUM(G19:G20)</f>
        <v>30498.457534246576</v>
      </c>
    </row>
    <row r="23" spans="1:7" x14ac:dyDescent="0.3">
      <c r="A23" t="s">
        <v>9</v>
      </c>
      <c r="B23" s="1" t="s">
        <v>0</v>
      </c>
      <c r="C23" s="1" t="s">
        <v>1</v>
      </c>
      <c r="D23" s="1"/>
      <c r="E23" s="1" t="s">
        <v>2</v>
      </c>
      <c r="F23" s="2" t="s">
        <v>3</v>
      </c>
    </row>
    <row r="24" spans="1:7" x14ac:dyDescent="0.3">
      <c r="B24" s="3">
        <v>41365</v>
      </c>
      <c r="C24" s="3">
        <v>41455</v>
      </c>
      <c r="D24" s="4">
        <f t="shared" ref="D24:D25" si="4">IF(B24&gt;0,C24-B24+1,0)</f>
        <v>91</v>
      </c>
      <c r="E24" s="5">
        <v>31576</v>
      </c>
      <c r="F24" s="5"/>
      <c r="G24" s="6">
        <f>D24/365*E24</f>
        <v>7872.3726027397261</v>
      </c>
    </row>
    <row r="25" spans="1:7" x14ac:dyDescent="0.3">
      <c r="B25" s="3">
        <v>41456</v>
      </c>
      <c r="C25" s="3">
        <v>41729</v>
      </c>
      <c r="D25" s="4">
        <f t="shared" si="4"/>
        <v>274</v>
      </c>
      <c r="E25" s="5">
        <v>31892</v>
      </c>
      <c r="F25" s="5"/>
      <c r="G25" s="6">
        <f>D25/365*E25</f>
        <v>23940.843835616441</v>
      </c>
    </row>
    <row r="26" spans="1:7" x14ac:dyDescent="0.3">
      <c r="B26" s="7"/>
      <c r="C26" s="7"/>
      <c r="D26" s="4">
        <f>SUM(D24:D25)</f>
        <v>365</v>
      </c>
      <c r="E26" s="5"/>
      <c r="F26" s="5"/>
      <c r="G26" s="13">
        <f>SUM(G24:G25)</f>
        <v>31813.216438356169</v>
      </c>
    </row>
    <row r="28" spans="1:7" x14ac:dyDescent="0.3">
      <c r="A28" t="s">
        <v>10</v>
      </c>
      <c r="B28" s="1" t="s">
        <v>0</v>
      </c>
      <c r="C28" s="1" t="s">
        <v>1</v>
      </c>
      <c r="D28" s="1"/>
      <c r="E28" s="1" t="s">
        <v>2</v>
      </c>
      <c r="F28" s="2" t="s">
        <v>3</v>
      </c>
    </row>
    <row r="29" spans="1:7" x14ac:dyDescent="0.3">
      <c r="B29" s="3">
        <v>41365</v>
      </c>
      <c r="C29" s="3">
        <v>41455</v>
      </c>
      <c r="D29" s="4">
        <f t="shared" ref="D29:D30" si="5">IF(B29&gt;0,C29-B29+1,0)</f>
        <v>91</v>
      </c>
      <c r="E29" s="5">
        <v>32259</v>
      </c>
      <c r="F29" s="5"/>
      <c r="G29" s="6">
        <f>D29/365*E29</f>
        <v>8042.6547945205484</v>
      </c>
    </row>
    <row r="30" spans="1:7" x14ac:dyDescent="0.3">
      <c r="B30" s="3">
        <v>41456</v>
      </c>
      <c r="C30" s="3">
        <v>41729</v>
      </c>
      <c r="D30" s="4">
        <f t="shared" si="5"/>
        <v>274</v>
      </c>
      <c r="E30" s="5">
        <v>32582</v>
      </c>
      <c r="F30" s="5"/>
      <c r="G30" s="6">
        <f>D30/365*E30</f>
        <v>24458.816438356163</v>
      </c>
    </row>
    <row r="31" spans="1:7" x14ac:dyDescent="0.3">
      <c r="B31" s="7"/>
      <c r="C31" s="7"/>
      <c r="D31" s="4">
        <f>SUM(D29:D30)</f>
        <v>365</v>
      </c>
      <c r="E31" s="5"/>
      <c r="F31" s="5"/>
      <c r="G31" s="13">
        <f>SUM(G29:G30)</f>
        <v>32501.471232876713</v>
      </c>
    </row>
    <row r="33" spans="1:7" x14ac:dyDescent="0.3">
      <c r="A33" t="s">
        <v>11</v>
      </c>
      <c r="B33" s="1" t="s">
        <v>0</v>
      </c>
      <c r="C33" s="1" t="s">
        <v>1</v>
      </c>
      <c r="D33" s="1"/>
      <c r="E33" s="1" t="s">
        <v>2</v>
      </c>
      <c r="F33" s="2" t="s">
        <v>3</v>
      </c>
    </row>
    <row r="34" spans="1:7" x14ac:dyDescent="0.3">
      <c r="B34" s="3">
        <v>41365</v>
      </c>
      <c r="C34" s="3">
        <v>41455</v>
      </c>
      <c r="D34" s="4">
        <f t="shared" ref="D34:D35" si="6">IF(B34&gt;0,C34-B34+1,0)</f>
        <v>91</v>
      </c>
      <c r="E34" s="5">
        <v>33155</v>
      </c>
      <c r="F34" s="5"/>
      <c r="G34" s="6">
        <f>D34/365*E34</f>
        <v>8266.0410958904104</v>
      </c>
    </row>
    <row r="35" spans="1:7" x14ac:dyDescent="0.3">
      <c r="B35" s="3">
        <v>41456</v>
      </c>
      <c r="C35" s="3">
        <v>41729</v>
      </c>
      <c r="D35" s="4">
        <f t="shared" si="6"/>
        <v>274</v>
      </c>
      <c r="E35" s="5">
        <v>33487</v>
      </c>
      <c r="F35" s="5"/>
      <c r="G35" s="6">
        <f>D35/365*E35</f>
        <v>25138.186301369864</v>
      </c>
    </row>
    <row r="36" spans="1:7" x14ac:dyDescent="0.3">
      <c r="B36" s="7"/>
      <c r="C36" s="7"/>
      <c r="D36" s="4">
        <f>SUM(D34:D35)</f>
        <v>365</v>
      </c>
      <c r="E36" s="5"/>
      <c r="F36" s="5"/>
      <c r="G36" s="13">
        <f>SUM(G34:G35)</f>
        <v>33404.227397260271</v>
      </c>
    </row>
    <row r="38" spans="1:7" x14ac:dyDescent="0.3">
      <c r="A38" t="s">
        <v>12</v>
      </c>
      <c r="B38" s="1" t="s">
        <v>0</v>
      </c>
      <c r="C38" s="1" t="s">
        <v>1</v>
      </c>
      <c r="D38" s="1"/>
      <c r="E38" s="1" t="s">
        <v>2</v>
      </c>
      <c r="F38" s="2" t="s">
        <v>3</v>
      </c>
    </row>
    <row r="39" spans="1:7" x14ac:dyDescent="0.3">
      <c r="B39" s="3">
        <v>41365</v>
      </c>
      <c r="C39" s="3">
        <v>41455</v>
      </c>
      <c r="D39" s="4">
        <f t="shared" ref="D39:D40" si="7">IF(B39&gt;0,C39-B39+1,0)</f>
        <v>91</v>
      </c>
      <c r="E39" s="5">
        <v>35311</v>
      </c>
      <c r="F39" s="5"/>
      <c r="G39" s="6">
        <f>D39/365*E39</f>
        <v>8803.5643835616447</v>
      </c>
    </row>
    <row r="40" spans="1:7" x14ac:dyDescent="0.3">
      <c r="B40" s="3">
        <v>41456</v>
      </c>
      <c r="C40" s="3">
        <v>41729</v>
      </c>
      <c r="D40" s="4">
        <f t="shared" si="7"/>
        <v>274</v>
      </c>
      <c r="E40" s="5">
        <v>35664</v>
      </c>
      <c r="F40" s="5"/>
      <c r="G40" s="6">
        <f>D40/365*E40</f>
        <v>26772.427397260275</v>
      </c>
    </row>
    <row r="41" spans="1:7" x14ac:dyDescent="0.3">
      <c r="B41" s="7"/>
      <c r="C41" s="7"/>
      <c r="D41" s="4">
        <f>SUM(D39:D40)</f>
        <v>365</v>
      </c>
      <c r="E41" s="5"/>
      <c r="F41" s="5"/>
      <c r="G41" s="13">
        <f>SUM(G39:G40)</f>
        <v>35575.991780821918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76"/>
  <sheetViews>
    <sheetView workbookViewId="0">
      <selection activeCell="G4" sqref="G4"/>
    </sheetView>
  </sheetViews>
  <sheetFormatPr defaultRowHeight="14.4" x14ac:dyDescent="0.3"/>
  <cols>
    <col min="1" max="1" width="26.77734375" bestFit="1" customWidth="1"/>
    <col min="2" max="3" width="10.77734375" bestFit="1" customWidth="1"/>
    <col min="5" max="5" width="14.21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34790</v>
      </c>
      <c r="C4" s="3">
        <v>35009</v>
      </c>
      <c r="D4" s="4">
        <f t="shared" ref="D4:D5" si="0">IF(B4&gt;0,C4-B4+1,0)</f>
        <v>220</v>
      </c>
      <c r="E4" s="5">
        <v>12984</v>
      </c>
      <c r="F4" s="5"/>
      <c r="G4" s="6">
        <f>E4/366*D4</f>
        <v>7804.5901639344265</v>
      </c>
    </row>
    <row r="5" spans="1:7" x14ac:dyDescent="0.3">
      <c r="B5" s="3">
        <v>35010</v>
      </c>
      <c r="C5" s="3">
        <v>35155</v>
      </c>
      <c r="D5" s="4">
        <f t="shared" si="0"/>
        <v>146</v>
      </c>
      <c r="E5" s="5">
        <v>13437</v>
      </c>
      <c r="F5" s="5"/>
      <c r="G5" s="6">
        <f>E5/366*D5</f>
        <v>5360.1147540983611</v>
      </c>
    </row>
    <row r="6" spans="1:7" x14ac:dyDescent="0.3">
      <c r="B6" s="7"/>
      <c r="C6" s="7"/>
      <c r="D6" s="4">
        <f>SUM(D4:D5)</f>
        <v>366</v>
      </c>
      <c r="E6" s="5"/>
      <c r="F6" s="5"/>
      <c r="G6" s="13">
        <f>SUM(G4:G5)</f>
        <v>13164.704918032789</v>
      </c>
    </row>
    <row r="8" spans="1:7" x14ac:dyDescent="0.3">
      <c r="A8" s="8" t="s">
        <v>18</v>
      </c>
      <c r="B8" s="1" t="s">
        <v>0</v>
      </c>
      <c r="C8" s="1" t="s">
        <v>1</v>
      </c>
      <c r="D8" s="1"/>
      <c r="E8" s="1" t="s">
        <v>2</v>
      </c>
      <c r="F8" s="2" t="s">
        <v>3</v>
      </c>
    </row>
    <row r="9" spans="1:7" x14ac:dyDescent="0.3">
      <c r="A9" t="s">
        <v>83</v>
      </c>
      <c r="B9" s="3">
        <v>34790</v>
      </c>
      <c r="C9" s="3">
        <v>35009</v>
      </c>
      <c r="D9" s="4">
        <f t="shared" ref="D9:D10" si="1">IF(B9&gt;0,C9-B9+1,0)</f>
        <v>220</v>
      </c>
      <c r="E9" s="5">
        <v>13581</v>
      </c>
      <c r="F9" s="5"/>
      <c r="G9" s="6">
        <f t="shared" ref="G9:G10" si="2">E9/366*D9</f>
        <v>8163.442622950819</v>
      </c>
    </row>
    <row r="10" spans="1:7" x14ac:dyDescent="0.3">
      <c r="B10" s="3">
        <v>35010</v>
      </c>
      <c r="C10" s="3">
        <v>35155</v>
      </c>
      <c r="D10" s="4">
        <f t="shared" si="1"/>
        <v>146</v>
      </c>
      <c r="E10" s="5">
        <v>14055</v>
      </c>
      <c r="F10" s="5"/>
      <c r="G10" s="6">
        <f t="shared" si="2"/>
        <v>5606.6393442622948</v>
      </c>
    </row>
    <row r="11" spans="1:7" x14ac:dyDescent="0.3">
      <c r="B11" s="7"/>
      <c r="C11" s="7"/>
      <c r="D11" s="4">
        <f>SUM(D9:D10)</f>
        <v>366</v>
      </c>
      <c r="E11" s="5"/>
      <c r="F11" s="5"/>
      <c r="G11" s="13">
        <f>SUM(G9:G10)</f>
        <v>13770.081967213115</v>
      </c>
    </row>
    <row r="13" spans="1:7" x14ac:dyDescent="0.3">
      <c r="A13" s="8" t="s">
        <v>123</v>
      </c>
      <c r="B13" s="1" t="s">
        <v>0</v>
      </c>
      <c r="C13" s="1" t="s">
        <v>1</v>
      </c>
      <c r="D13" s="1"/>
      <c r="E13" s="1" t="s">
        <v>2</v>
      </c>
      <c r="F13" s="2" t="s">
        <v>3</v>
      </c>
    </row>
    <row r="14" spans="1:7" x14ac:dyDescent="0.3">
      <c r="A14" t="s">
        <v>64</v>
      </c>
      <c r="B14" s="3">
        <v>34790</v>
      </c>
      <c r="C14" s="3">
        <v>35009</v>
      </c>
      <c r="D14" s="4">
        <f t="shared" ref="D14:D15" si="3">IF(B14&gt;0,C14-B14+1,0)</f>
        <v>220</v>
      </c>
      <c r="E14" s="5">
        <v>13182</v>
      </c>
      <c r="F14" s="5"/>
      <c r="G14" s="6">
        <f t="shared" ref="G14:G15" si="4">E14/366*D14</f>
        <v>7923.6065573770484</v>
      </c>
    </row>
    <row r="15" spans="1:7" x14ac:dyDescent="0.3">
      <c r="B15" s="3">
        <v>35010</v>
      </c>
      <c r="C15" s="3">
        <v>35155</v>
      </c>
      <c r="D15" s="4">
        <f t="shared" si="3"/>
        <v>146</v>
      </c>
      <c r="E15" s="5">
        <v>13644</v>
      </c>
      <c r="F15" s="5"/>
      <c r="G15" s="6">
        <f t="shared" si="4"/>
        <v>5442.688524590164</v>
      </c>
    </row>
    <row r="16" spans="1:7" x14ac:dyDescent="0.3">
      <c r="B16" s="7"/>
      <c r="C16" s="7"/>
      <c r="D16" s="4">
        <f>SUM(D14:D15)</f>
        <v>366</v>
      </c>
      <c r="E16" s="5"/>
      <c r="F16" s="5"/>
      <c r="G16" s="13">
        <f>SUM(G14:G15)</f>
        <v>13366.295081967211</v>
      </c>
    </row>
    <row r="18" spans="1:7" x14ac:dyDescent="0.3">
      <c r="A18" s="8" t="s">
        <v>123</v>
      </c>
      <c r="B18" s="1" t="s">
        <v>0</v>
      </c>
      <c r="C18" s="1" t="s">
        <v>1</v>
      </c>
      <c r="D18" s="1"/>
      <c r="E18" s="1" t="s">
        <v>2</v>
      </c>
      <c r="F18" s="2" t="s">
        <v>3</v>
      </c>
    </row>
    <row r="19" spans="1:7" x14ac:dyDescent="0.3">
      <c r="A19" t="s">
        <v>122</v>
      </c>
      <c r="B19" s="3">
        <v>34790</v>
      </c>
      <c r="C19" s="3">
        <v>35009</v>
      </c>
      <c r="D19" s="4">
        <f t="shared" ref="D19:D20" si="5">IF(B19&gt;0,C19-B19+1,0)</f>
        <v>220</v>
      </c>
      <c r="E19" s="5">
        <v>13776</v>
      </c>
      <c r="F19" s="5"/>
      <c r="G19" s="6">
        <f t="shared" ref="G19:G20" si="6">E19/366*D19</f>
        <v>8280.6557377049176</v>
      </c>
    </row>
    <row r="20" spans="1:7" x14ac:dyDescent="0.3">
      <c r="B20" s="3">
        <v>35010</v>
      </c>
      <c r="C20" s="3">
        <v>35155</v>
      </c>
      <c r="D20" s="4">
        <f t="shared" si="5"/>
        <v>146</v>
      </c>
      <c r="E20" s="5">
        <v>14259</v>
      </c>
      <c r="F20" s="5"/>
      <c r="G20" s="6">
        <f t="shared" si="6"/>
        <v>5688.0163934426228</v>
      </c>
    </row>
    <row r="21" spans="1:7" x14ac:dyDescent="0.3">
      <c r="B21" s="7"/>
      <c r="C21" s="7"/>
      <c r="D21" s="4">
        <f>SUM(D19:D20)</f>
        <v>366</v>
      </c>
      <c r="E21" s="5"/>
      <c r="F21" s="5"/>
      <c r="G21" s="13">
        <f>SUM(G19:G20)</f>
        <v>13968.672131147541</v>
      </c>
    </row>
    <row r="23" spans="1:7" x14ac:dyDescent="0.3">
      <c r="A23" s="8" t="s">
        <v>123</v>
      </c>
      <c r="B23" s="1" t="s">
        <v>0</v>
      </c>
      <c r="C23" s="1" t="s">
        <v>1</v>
      </c>
      <c r="D23" s="1"/>
      <c r="E23" s="1" t="s">
        <v>2</v>
      </c>
      <c r="F23" s="2" t="s">
        <v>3</v>
      </c>
    </row>
    <row r="24" spans="1:7" x14ac:dyDescent="0.3">
      <c r="A24" t="s">
        <v>21</v>
      </c>
      <c r="B24" s="3">
        <v>34790</v>
      </c>
      <c r="C24" s="3">
        <v>35009</v>
      </c>
      <c r="D24" s="4">
        <f t="shared" ref="D24:D25" si="7">IF(B24&gt;0,C24-B24+1,0)</f>
        <v>220</v>
      </c>
      <c r="E24" s="5">
        <v>14436</v>
      </c>
      <c r="F24" s="5"/>
      <c r="G24" s="6">
        <f t="shared" ref="G24:G25" si="8">E24/366*D24</f>
        <v>8677.377049180328</v>
      </c>
    </row>
    <row r="25" spans="1:7" x14ac:dyDescent="0.3">
      <c r="B25" s="3">
        <v>35010</v>
      </c>
      <c r="C25" s="3">
        <v>35155</v>
      </c>
      <c r="D25" s="4">
        <f t="shared" si="7"/>
        <v>146</v>
      </c>
      <c r="E25" s="5">
        <v>14940</v>
      </c>
      <c r="F25" s="5"/>
      <c r="G25" s="6">
        <f t="shared" si="8"/>
        <v>5959.6721311475412</v>
      </c>
    </row>
    <row r="26" spans="1:7" x14ac:dyDescent="0.3">
      <c r="B26" s="7"/>
      <c r="C26" s="7"/>
      <c r="D26" s="4">
        <f>SUM(D24:D25)</f>
        <v>366</v>
      </c>
      <c r="E26" s="5"/>
      <c r="F26" s="5"/>
      <c r="G26" s="13">
        <f>SUM(G24:G25)</f>
        <v>14637.049180327869</v>
      </c>
    </row>
    <row r="28" spans="1:7" x14ac:dyDescent="0.3">
      <c r="A28" s="8" t="s">
        <v>123</v>
      </c>
      <c r="B28" s="1" t="s">
        <v>0</v>
      </c>
      <c r="C28" s="1" t="s">
        <v>1</v>
      </c>
      <c r="D28" s="1"/>
      <c r="E28" s="1" t="s">
        <v>2</v>
      </c>
      <c r="F28" s="2" t="s">
        <v>3</v>
      </c>
    </row>
    <row r="29" spans="1:7" x14ac:dyDescent="0.3">
      <c r="A29" t="s">
        <v>23</v>
      </c>
      <c r="B29" s="3">
        <v>34790</v>
      </c>
      <c r="C29" s="3">
        <v>35009</v>
      </c>
      <c r="D29" s="4">
        <f t="shared" ref="D29:D30" si="9">IF(B29&gt;0,C29-B29+1,0)</f>
        <v>220</v>
      </c>
      <c r="E29" s="5">
        <v>15150</v>
      </c>
      <c r="F29" s="5"/>
      <c r="G29" s="6">
        <f t="shared" ref="G29:G30" si="10">E29/366*D29</f>
        <v>9106.557377049181</v>
      </c>
    </row>
    <row r="30" spans="1:7" x14ac:dyDescent="0.3">
      <c r="B30" s="3">
        <v>35010</v>
      </c>
      <c r="C30" s="3">
        <v>35155</v>
      </c>
      <c r="D30" s="4">
        <f t="shared" si="9"/>
        <v>146</v>
      </c>
      <c r="E30" s="5">
        <v>15681</v>
      </c>
      <c r="F30" s="5"/>
      <c r="G30" s="6">
        <f t="shared" si="10"/>
        <v>6255.2622950819677</v>
      </c>
    </row>
    <row r="31" spans="1:7" x14ac:dyDescent="0.3">
      <c r="B31" s="7"/>
      <c r="C31" s="7"/>
      <c r="D31" s="4">
        <f>SUM(D29:D30)</f>
        <v>366</v>
      </c>
      <c r="E31" s="5"/>
      <c r="F31" s="5"/>
      <c r="G31" s="13">
        <f>SUM(G29:G30)</f>
        <v>15361.819672131149</v>
      </c>
    </row>
    <row r="33" spans="1:7" x14ac:dyDescent="0.3">
      <c r="A33" s="8" t="s">
        <v>123</v>
      </c>
      <c r="B33" s="1" t="s">
        <v>0</v>
      </c>
      <c r="C33" s="1" t="s">
        <v>1</v>
      </c>
      <c r="D33" s="1"/>
      <c r="E33" s="1" t="s">
        <v>2</v>
      </c>
      <c r="F33" s="2" t="s">
        <v>3</v>
      </c>
    </row>
    <row r="34" spans="1:7" x14ac:dyDescent="0.3">
      <c r="A34" t="s">
        <v>24</v>
      </c>
      <c r="B34" s="3">
        <v>34790</v>
      </c>
      <c r="C34" s="3">
        <v>35009</v>
      </c>
      <c r="D34" s="4">
        <f t="shared" ref="D34:D35" si="11">IF(B34&gt;0,C34-B34+1,0)</f>
        <v>220</v>
      </c>
      <c r="E34" s="5">
        <v>16497</v>
      </c>
      <c r="F34" s="5"/>
      <c r="G34" s="6">
        <f t="shared" ref="G34:G35" si="12">E34/366*D34</f>
        <v>9916.2295081967222</v>
      </c>
    </row>
    <row r="35" spans="1:7" x14ac:dyDescent="0.3">
      <c r="A35" t="s">
        <v>116</v>
      </c>
      <c r="B35" s="3">
        <v>35010</v>
      </c>
      <c r="C35" s="3">
        <v>35155</v>
      </c>
      <c r="D35" s="4">
        <f t="shared" si="11"/>
        <v>146</v>
      </c>
      <c r="E35" s="5">
        <v>17073</v>
      </c>
      <c r="F35" s="5"/>
      <c r="G35" s="6">
        <f t="shared" si="12"/>
        <v>6810.5409836065583</v>
      </c>
    </row>
    <row r="36" spans="1:7" x14ac:dyDescent="0.3">
      <c r="B36" s="7"/>
      <c r="C36" s="7"/>
      <c r="D36" s="4">
        <f>SUM(D34:D35)</f>
        <v>366</v>
      </c>
      <c r="E36" s="5"/>
      <c r="F36" s="5"/>
      <c r="G36" s="13">
        <f>SUM(G34:G35)</f>
        <v>16726.77049180328</v>
      </c>
    </row>
    <row r="38" spans="1:7" x14ac:dyDescent="0.3">
      <c r="A38" s="8" t="s">
        <v>22</v>
      </c>
      <c r="B38" s="1" t="s">
        <v>0</v>
      </c>
      <c r="C38" s="1" t="s">
        <v>1</v>
      </c>
      <c r="D38" s="1"/>
      <c r="E38" s="1" t="s">
        <v>2</v>
      </c>
      <c r="F38" s="2" t="s">
        <v>3</v>
      </c>
    </row>
    <row r="39" spans="1:7" x14ac:dyDescent="0.3">
      <c r="A39" t="s">
        <v>124</v>
      </c>
      <c r="B39" s="3">
        <v>34790</v>
      </c>
      <c r="C39" s="3">
        <v>35009</v>
      </c>
      <c r="D39" s="4">
        <f t="shared" ref="D39:D40" si="13">IF(B39&gt;0,C39-B39+1,0)</f>
        <v>220</v>
      </c>
      <c r="E39" s="5">
        <v>15855</v>
      </c>
      <c r="F39" s="5"/>
      <c r="G39" s="6">
        <f t="shared" ref="G39:G40" si="14">E39/366*D39</f>
        <v>9530.3278688524588</v>
      </c>
    </row>
    <row r="40" spans="1:7" x14ac:dyDescent="0.3">
      <c r="A40" t="s">
        <v>25</v>
      </c>
      <c r="B40" s="3">
        <v>35010</v>
      </c>
      <c r="C40" s="3">
        <v>35155</v>
      </c>
      <c r="D40" s="4">
        <f t="shared" si="13"/>
        <v>146</v>
      </c>
      <c r="E40" s="5">
        <v>16410</v>
      </c>
      <c r="F40" s="5"/>
      <c r="G40" s="6">
        <f t="shared" si="14"/>
        <v>6546.0655737704919</v>
      </c>
    </row>
    <row r="41" spans="1:7" x14ac:dyDescent="0.3">
      <c r="B41" s="7"/>
      <c r="C41" s="7"/>
      <c r="D41" s="4">
        <f>SUM(D39:D40)</f>
        <v>366</v>
      </c>
      <c r="E41" s="5"/>
      <c r="F41" s="5"/>
      <c r="G41" s="13">
        <f>SUM(G39:G40)</f>
        <v>16076.39344262295</v>
      </c>
    </row>
    <row r="43" spans="1:7" x14ac:dyDescent="0.3">
      <c r="A43" s="8" t="s">
        <v>22</v>
      </c>
      <c r="B43" s="1" t="s">
        <v>0</v>
      </c>
      <c r="C43" s="1" t="s">
        <v>1</v>
      </c>
      <c r="D43" s="1"/>
      <c r="E43" s="1" t="s">
        <v>2</v>
      </c>
      <c r="F43" s="2" t="s">
        <v>3</v>
      </c>
    </row>
    <row r="44" spans="1:7" x14ac:dyDescent="0.3">
      <c r="A44" t="s">
        <v>124</v>
      </c>
      <c r="B44" s="3">
        <v>34790</v>
      </c>
      <c r="C44" s="3">
        <v>35009</v>
      </c>
      <c r="D44" s="4">
        <f t="shared" ref="D44:D45" si="15">IF(B44&gt;0,C44-B44+1,0)</f>
        <v>220</v>
      </c>
      <c r="E44" s="5">
        <v>17232</v>
      </c>
      <c r="F44" s="5"/>
      <c r="G44" s="6">
        <f t="shared" ref="G44:G45" si="16">E44/366*D44</f>
        <v>10358.032786885246</v>
      </c>
    </row>
    <row r="45" spans="1:7" x14ac:dyDescent="0.3">
      <c r="A45" t="s">
        <v>26</v>
      </c>
      <c r="B45" s="3">
        <v>35010</v>
      </c>
      <c r="C45" s="3">
        <v>35155</v>
      </c>
      <c r="D45" s="4">
        <f t="shared" si="15"/>
        <v>146</v>
      </c>
      <c r="E45" s="5">
        <v>17835</v>
      </c>
      <c r="F45" s="5"/>
      <c r="G45" s="6">
        <f t="shared" si="16"/>
        <v>7114.5081967213118</v>
      </c>
    </row>
    <row r="46" spans="1:7" x14ac:dyDescent="0.3">
      <c r="B46" s="7"/>
      <c r="C46" s="7"/>
      <c r="D46" s="4">
        <f>SUM(D44:D45)</f>
        <v>366</v>
      </c>
      <c r="E46" s="5"/>
      <c r="F46" s="5"/>
      <c r="G46" s="13">
        <f>SUM(G44:G45)</f>
        <v>17472.540983606559</v>
      </c>
    </row>
    <row r="48" spans="1:7" x14ac:dyDescent="0.3">
      <c r="A48" s="8" t="s">
        <v>27</v>
      </c>
      <c r="B48" s="1" t="s">
        <v>0</v>
      </c>
      <c r="C48" s="1" t="s">
        <v>1</v>
      </c>
      <c r="D48" s="1"/>
      <c r="E48" s="1" t="s">
        <v>2</v>
      </c>
      <c r="F48" s="2" t="s">
        <v>3</v>
      </c>
    </row>
    <row r="49" spans="1:7" x14ac:dyDescent="0.3">
      <c r="A49" t="s">
        <v>29</v>
      </c>
      <c r="B49" s="3">
        <v>34790</v>
      </c>
      <c r="C49" s="3">
        <v>35009</v>
      </c>
      <c r="D49" s="4">
        <f t="shared" ref="D49:D50" si="17">IF(B49&gt;0,C49-B49+1,0)</f>
        <v>220</v>
      </c>
      <c r="E49" s="5">
        <v>17667</v>
      </c>
      <c r="F49" s="5"/>
      <c r="G49" s="6">
        <f t="shared" ref="G49:G50" si="18">E49/366*D49</f>
        <v>10619.508196721312</v>
      </c>
    </row>
    <row r="50" spans="1:7" x14ac:dyDescent="0.3">
      <c r="B50" s="3">
        <v>35010</v>
      </c>
      <c r="C50" s="3">
        <v>35155</v>
      </c>
      <c r="D50" s="4">
        <f t="shared" si="17"/>
        <v>146</v>
      </c>
      <c r="E50" s="5">
        <v>18285</v>
      </c>
      <c r="F50" s="5"/>
      <c r="G50" s="6">
        <f t="shared" si="18"/>
        <v>7294.0163934426228</v>
      </c>
    </row>
    <row r="51" spans="1:7" x14ac:dyDescent="0.3">
      <c r="B51" s="7"/>
      <c r="C51" s="7"/>
      <c r="D51" s="4">
        <f>SUM(D49:D50)</f>
        <v>366</v>
      </c>
      <c r="E51" s="5"/>
      <c r="F51" s="5"/>
      <c r="G51" s="13">
        <f>SUM(G49:G50)</f>
        <v>17913.524590163935</v>
      </c>
    </row>
    <row r="53" spans="1:7" x14ac:dyDescent="0.3">
      <c r="A53" s="8" t="s">
        <v>27</v>
      </c>
      <c r="B53" s="1" t="s">
        <v>0</v>
      </c>
      <c r="C53" s="1" t="s">
        <v>1</v>
      </c>
      <c r="D53" s="1"/>
      <c r="E53" s="1" t="s">
        <v>2</v>
      </c>
      <c r="F53" s="2" t="s">
        <v>3</v>
      </c>
    </row>
    <row r="54" spans="1:7" x14ac:dyDescent="0.3">
      <c r="A54" t="s">
        <v>28</v>
      </c>
      <c r="B54" s="3">
        <v>34790</v>
      </c>
      <c r="C54" s="3">
        <v>35009</v>
      </c>
      <c r="D54" s="4">
        <f t="shared" ref="D54:D55" si="19">IF(B54&gt;0,C54-B54+1,0)</f>
        <v>220</v>
      </c>
      <c r="E54" s="5">
        <v>18390</v>
      </c>
      <c r="F54" s="5"/>
      <c r="G54" s="6">
        <f t="shared" ref="G54:G55" si="20">E54/366*D54</f>
        <v>11054.098360655737</v>
      </c>
    </row>
    <row r="55" spans="1:7" x14ac:dyDescent="0.3">
      <c r="B55" s="3">
        <v>35010</v>
      </c>
      <c r="C55" s="3">
        <v>35155</v>
      </c>
      <c r="D55" s="4">
        <f t="shared" si="19"/>
        <v>146</v>
      </c>
      <c r="E55" s="5">
        <v>19035</v>
      </c>
      <c r="F55" s="5"/>
      <c r="G55" s="6">
        <f t="shared" si="20"/>
        <v>7593.1967213114758</v>
      </c>
    </row>
    <row r="56" spans="1:7" x14ac:dyDescent="0.3">
      <c r="B56" s="7"/>
      <c r="C56" s="7"/>
      <c r="D56" s="4">
        <f>SUM(D54:D55)</f>
        <v>366</v>
      </c>
      <c r="E56" s="5"/>
      <c r="F56" s="5"/>
      <c r="G56" s="13">
        <f>SUM(G54:G55)</f>
        <v>18647.295081967211</v>
      </c>
    </row>
    <row r="58" spans="1:7" x14ac:dyDescent="0.3">
      <c r="A58" s="8" t="s">
        <v>30</v>
      </c>
      <c r="B58" s="1" t="s">
        <v>0</v>
      </c>
      <c r="C58" s="1" t="s">
        <v>1</v>
      </c>
      <c r="D58" s="1"/>
      <c r="E58" s="1" t="s">
        <v>2</v>
      </c>
      <c r="F58" s="2" t="s">
        <v>3</v>
      </c>
    </row>
    <row r="59" spans="1:7" x14ac:dyDescent="0.3">
      <c r="A59" t="s">
        <v>118</v>
      </c>
      <c r="B59" s="3">
        <v>34790</v>
      </c>
      <c r="C59" s="3">
        <v>35009</v>
      </c>
      <c r="D59" s="4">
        <f t="shared" ref="D59:D60" si="21">IF(B59&gt;0,C59-B59+1,0)</f>
        <v>220</v>
      </c>
      <c r="E59" s="5">
        <v>18114</v>
      </c>
      <c r="F59" s="5"/>
      <c r="G59" s="6">
        <f t="shared" ref="G59:G60" si="22">E59/366*D59</f>
        <v>10888.196721311475</v>
      </c>
    </row>
    <row r="60" spans="1:7" x14ac:dyDescent="0.3">
      <c r="B60" s="3">
        <v>35010</v>
      </c>
      <c r="C60" s="3">
        <v>35155</v>
      </c>
      <c r="D60" s="4">
        <f t="shared" si="21"/>
        <v>146</v>
      </c>
      <c r="E60" s="5">
        <v>18747</v>
      </c>
      <c r="F60" s="5"/>
      <c r="G60" s="6">
        <f t="shared" si="22"/>
        <v>7478.311475409836</v>
      </c>
    </row>
    <row r="61" spans="1:7" x14ac:dyDescent="0.3">
      <c r="B61" s="7"/>
      <c r="C61" s="7"/>
      <c r="D61" s="4">
        <f>SUM(D59:D60)</f>
        <v>366</v>
      </c>
      <c r="E61" s="5"/>
      <c r="F61" s="5"/>
      <c r="G61" s="13">
        <f>SUM(G59:G60)</f>
        <v>18366.508196721312</v>
      </c>
    </row>
    <row r="63" spans="1:7" x14ac:dyDescent="0.3">
      <c r="A63" s="8" t="s">
        <v>30</v>
      </c>
      <c r="B63" s="1" t="s">
        <v>0</v>
      </c>
      <c r="C63" s="1" t="s">
        <v>1</v>
      </c>
      <c r="D63" s="1"/>
      <c r="E63" s="1" t="s">
        <v>2</v>
      </c>
      <c r="F63" s="2" t="s">
        <v>3</v>
      </c>
    </row>
    <row r="64" spans="1:7" x14ac:dyDescent="0.3">
      <c r="A64" t="s">
        <v>31</v>
      </c>
      <c r="B64" s="3">
        <v>34790</v>
      </c>
      <c r="C64" s="3">
        <v>35009</v>
      </c>
      <c r="D64" s="4">
        <f t="shared" ref="D64:D65" si="23">IF(B64&gt;0,C64-B64+1,0)</f>
        <v>220</v>
      </c>
      <c r="E64" s="5">
        <v>18840</v>
      </c>
      <c r="F64" s="5"/>
      <c r="G64" s="6">
        <f t="shared" ref="G64:G65" si="24">E64/366*D64</f>
        <v>11324.590163934427</v>
      </c>
    </row>
    <row r="65" spans="1:7" x14ac:dyDescent="0.3">
      <c r="B65" s="3">
        <v>35010</v>
      </c>
      <c r="C65" s="3">
        <v>35155</v>
      </c>
      <c r="D65" s="4">
        <f t="shared" si="23"/>
        <v>146</v>
      </c>
      <c r="E65" s="5">
        <v>19500</v>
      </c>
      <c r="F65" s="5"/>
      <c r="G65" s="6">
        <f t="shared" si="24"/>
        <v>7778.688524590164</v>
      </c>
    </row>
    <row r="66" spans="1:7" x14ac:dyDescent="0.3">
      <c r="B66" s="7"/>
      <c r="C66" s="7"/>
      <c r="D66" s="4">
        <f>SUM(D64:D65)</f>
        <v>366</v>
      </c>
      <c r="E66" s="5"/>
      <c r="F66" s="5"/>
      <c r="G66" s="13">
        <f>SUM(G64:G65)</f>
        <v>19103.278688524591</v>
      </c>
    </row>
    <row r="68" spans="1:7" x14ac:dyDescent="0.3">
      <c r="A68" s="8" t="s">
        <v>30</v>
      </c>
      <c r="B68" s="1" t="s">
        <v>0</v>
      </c>
      <c r="C68" s="1" t="s">
        <v>1</v>
      </c>
      <c r="D68" s="1"/>
      <c r="E68" s="1" t="s">
        <v>2</v>
      </c>
      <c r="F68" s="2" t="s">
        <v>3</v>
      </c>
    </row>
    <row r="69" spans="1:7" x14ac:dyDescent="0.3">
      <c r="A69" t="s">
        <v>119</v>
      </c>
      <c r="B69" s="3">
        <v>34790</v>
      </c>
      <c r="C69" s="3">
        <v>35009</v>
      </c>
      <c r="D69" s="4">
        <f t="shared" ref="D69:D70" si="25">IF(B69&gt;0,C69-B69+1,0)</f>
        <v>220</v>
      </c>
      <c r="E69" s="5">
        <v>18813</v>
      </c>
      <c r="F69" s="5"/>
      <c r="G69" s="6">
        <f t="shared" ref="G69:G70" si="26">E69/366*D69</f>
        <v>11308.360655737704</v>
      </c>
    </row>
    <row r="70" spans="1:7" x14ac:dyDescent="0.3">
      <c r="B70" s="3">
        <v>35010</v>
      </c>
      <c r="C70" s="3">
        <v>35155</v>
      </c>
      <c r="D70" s="4">
        <f t="shared" si="25"/>
        <v>146</v>
      </c>
      <c r="E70" s="5">
        <v>19470</v>
      </c>
      <c r="F70" s="5"/>
      <c r="G70" s="6">
        <f t="shared" si="26"/>
        <v>7766.7213114754095</v>
      </c>
    </row>
    <row r="71" spans="1:7" x14ac:dyDescent="0.3">
      <c r="B71" s="7"/>
      <c r="C71" s="7"/>
      <c r="D71" s="4">
        <f>SUM(D69:D70)</f>
        <v>366</v>
      </c>
      <c r="E71" s="5"/>
      <c r="F71" s="5"/>
      <c r="G71" s="13">
        <f>SUM(G69:G70)</f>
        <v>19075.081967213115</v>
      </c>
    </row>
    <row r="73" spans="1:7" x14ac:dyDescent="0.3">
      <c r="A73" s="8" t="s">
        <v>30</v>
      </c>
      <c r="B73" s="1" t="s">
        <v>0</v>
      </c>
      <c r="C73" s="1" t="s">
        <v>1</v>
      </c>
      <c r="D73" s="1"/>
      <c r="E73" s="1" t="s">
        <v>2</v>
      </c>
      <c r="F73" s="2" t="s">
        <v>3</v>
      </c>
    </row>
    <row r="74" spans="1:7" x14ac:dyDescent="0.3">
      <c r="A74" t="s">
        <v>32</v>
      </c>
      <c r="B74" s="3">
        <v>34790</v>
      </c>
      <c r="C74" s="3">
        <v>35009</v>
      </c>
      <c r="D74" s="4">
        <f t="shared" ref="D74:D75" si="27">IF(B74&gt;0,C74-B74+1,0)</f>
        <v>220</v>
      </c>
      <c r="E74" s="5">
        <v>19536</v>
      </c>
      <c r="F74" s="5"/>
      <c r="G74" s="6">
        <f t="shared" ref="G74:G75" si="28">E74/366*D74</f>
        <v>11742.950819672131</v>
      </c>
    </row>
    <row r="75" spans="1:7" x14ac:dyDescent="0.3">
      <c r="B75" s="3">
        <v>35010</v>
      </c>
      <c r="C75" s="3">
        <v>35155</v>
      </c>
      <c r="D75" s="4">
        <f t="shared" si="27"/>
        <v>146</v>
      </c>
      <c r="E75" s="5">
        <v>20220</v>
      </c>
      <c r="F75" s="5"/>
      <c r="G75" s="6">
        <f t="shared" si="28"/>
        <v>8065.9016393442625</v>
      </c>
    </row>
    <row r="76" spans="1:7" x14ac:dyDescent="0.3">
      <c r="B76" s="7"/>
      <c r="C76" s="7"/>
      <c r="D76" s="4">
        <f>SUM(D74:D75)</f>
        <v>366</v>
      </c>
      <c r="E76" s="5"/>
      <c r="F76" s="5"/>
      <c r="G76" s="13">
        <f>SUM(G74:G75)</f>
        <v>19808.852459016394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76"/>
  <sheetViews>
    <sheetView topLeftCell="A43" workbookViewId="0">
      <selection activeCell="A3" sqref="A3:A76"/>
    </sheetView>
  </sheetViews>
  <sheetFormatPr defaultRowHeight="14.4" x14ac:dyDescent="0.3"/>
  <cols>
    <col min="1" max="1" width="26.77734375" bestFit="1" customWidth="1"/>
    <col min="2" max="3" width="10.77734375" bestFit="1" customWidth="1"/>
    <col min="5" max="5" width="13.21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34425</v>
      </c>
      <c r="C4" s="3">
        <v>34644</v>
      </c>
      <c r="D4" s="4">
        <f t="shared" ref="D4:D5" si="0">IF(B4&gt;0,C4-B4+1,0)</f>
        <v>220</v>
      </c>
      <c r="E4" s="5">
        <v>12705</v>
      </c>
      <c r="F4" s="5"/>
      <c r="G4" s="6">
        <f>E4/365*D4</f>
        <v>7657.8082191780823</v>
      </c>
    </row>
    <row r="5" spans="1:7" x14ac:dyDescent="0.3">
      <c r="B5" s="3">
        <v>34645</v>
      </c>
      <c r="C5" s="3">
        <v>34789</v>
      </c>
      <c r="D5" s="4">
        <f t="shared" si="0"/>
        <v>145</v>
      </c>
      <c r="E5" s="5">
        <v>12984</v>
      </c>
      <c r="F5" s="5"/>
      <c r="G5" s="6">
        <f>E5/365*D5</f>
        <v>5158.0273972602745</v>
      </c>
    </row>
    <row r="6" spans="1:7" x14ac:dyDescent="0.3">
      <c r="B6" s="7"/>
      <c r="C6" s="7"/>
      <c r="D6" s="4">
        <f>SUM(D4:D5)</f>
        <v>365</v>
      </c>
      <c r="E6" s="5"/>
      <c r="F6" s="5"/>
      <c r="G6" s="13">
        <f>SUM(G4:G5)</f>
        <v>12815.835616438357</v>
      </c>
    </row>
    <row r="8" spans="1:7" x14ac:dyDescent="0.3">
      <c r="A8" s="8" t="s">
        <v>18</v>
      </c>
      <c r="B8" s="1" t="s">
        <v>0</v>
      </c>
      <c r="C8" s="1" t="s">
        <v>1</v>
      </c>
      <c r="D8" s="1"/>
      <c r="E8" s="1" t="s">
        <v>2</v>
      </c>
      <c r="F8" s="2" t="s">
        <v>3</v>
      </c>
    </row>
    <row r="9" spans="1:7" x14ac:dyDescent="0.3">
      <c r="A9" t="s">
        <v>83</v>
      </c>
      <c r="B9" s="3">
        <v>34425</v>
      </c>
      <c r="C9" s="3">
        <v>34644</v>
      </c>
      <c r="D9" s="4">
        <f t="shared" ref="D9:D10" si="1">IF(B9&gt;0,C9-B9+1,0)</f>
        <v>220</v>
      </c>
      <c r="E9" s="5">
        <v>13290</v>
      </c>
      <c r="F9" s="5"/>
      <c r="G9" s="6">
        <f>E9/365*D9</f>
        <v>8010.41095890411</v>
      </c>
    </row>
    <row r="10" spans="1:7" x14ac:dyDescent="0.3">
      <c r="B10" s="3">
        <v>34645</v>
      </c>
      <c r="C10" s="3">
        <v>34789</v>
      </c>
      <c r="D10" s="4">
        <f t="shared" si="1"/>
        <v>145</v>
      </c>
      <c r="E10" s="5">
        <v>13581</v>
      </c>
      <c r="F10" s="5"/>
      <c r="G10" s="6">
        <f>E10/365*D10</f>
        <v>5395.1917808219177</v>
      </c>
    </row>
    <row r="11" spans="1:7" x14ac:dyDescent="0.3">
      <c r="B11" s="7"/>
      <c r="C11" s="7"/>
      <c r="D11" s="4">
        <f>SUM(D9:D10)</f>
        <v>365</v>
      </c>
      <c r="E11" s="5"/>
      <c r="F11" s="5"/>
      <c r="G11" s="13">
        <f>SUM(G9:G10)</f>
        <v>13405.602739726028</v>
      </c>
    </row>
    <row r="13" spans="1:7" x14ac:dyDescent="0.3">
      <c r="A13" s="8" t="s">
        <v>123</v>
      </c>
      <c r="B13" s="1" t="s">
        <v>0</v>
      </c>
      <c r="C13" s="1" t="s">
        <v>1</v>
      </c>
      <c r="D13" s="1"/>
      <c r="E13" s="1" t="s">
        <v>2</v>
      </c>
      <c r="F13" s="2" t="s">
        <v>3</v>
      </c>
    </row>
    <row r="14" spans="1:7" x14ac:dyDescent="0.3">
      <c r="A14" t="s">
        <v>64</v>
      </c>
      <c r="B14" s="3">
        <v>34425</v>
      </c>
      <c r="C14" s="3">
        <v>34644</v>
      </c>
      <c r="D14" s="4">
        <f t="shared" ref="D14:D15" si="2">IF(B14&gt;0,C14-B14+1,0)</f>
        <v>220</v>
      </c>
      <c r="E14" s="5">
        <v>12897</v>
      </c>
      <c r="F14" s="5"/>
      <c r="G14" s="6">
        <f t="shared" ref="G14:G15" si="3">E14/365*D14</f>
        <v>7773.5342465753429</v>
      </c>
    </row>
    <row r="15" spans="1:7" x14ac:dyDescent="0.3">
      <c r="B15" s="3">
        <v>34645</v>
      </c>
      <c r="C15" s="3">
        <v>34789</v>
      </c>
      <c r="D15" s="4">
        <f t="shared" si="2"/>
        <v>145</v>
      </c>
      <c r="E15" s="5">
        <v>13182</v>
      </c>
      <c r="F15" s="5"/>
      <c r="G15" s="6">
        <f t="shared" si="3"/>
        <v>5236.6849315068494</v>
      </c>
    </row>
    <row r="16" spans="1:7" x14ac:dyDescent="0.3">
      <c r="B16" s="7"/>
      <c r="C16" s="7"/>
      <c r="D16" s="4">
        <f>SUM(D14:D15)</f>
        <v>365</v>
      </c>
      <c r="E16" s="5"/>
      <c r="F16" s="5"/>
      <c r="G16" s="13">
        <f>SUM(G14:G15)</f>
        <v>13010.219178082192</v>
      </c>
    </row>
    <row r="18" spans="1:7" x14ac:dyDescent="0.3">
      <c r="A18" s="8" t="s">
        <v>123</v>
      </c>
      <c r="B18" s="1" t="s">
        <v>0</v>
      </c>
      <c r="C18" s="1" t="s">
        <v>1</v>
      </c>
      <c r="D18" s="1"/>
      <c r="E18" s="1" t="s">
        <v>2</v>
      </c>
      <c r="F18" s="2" t="s">
        <v>3</v>
      </c>
    </row>
    <row r="19" spans="1:7" x14ac:dyDescent="0.3">
      <c r="A19" t="s">
        <v>122</v>
      </c>
      <c r="B19" s="3">
        <v>34425</v>
      </c>
      <c r="C19" s="3">
        <v>34644</v>
      </c>
      <c r="D19" s="4">
        <f t="shared" ref="D19:D20" si="4">IF(B19&gt;0,C19-B19+1,0)</f>
        <v>220</v>
      </c>
      <c r="E19" s="5">
        <v>13479</v>
      </c>
      <c r="F19" s="5"/>
      <c r="G19" s="6">
        <f t="shared" ref="G19:G20" si="5">E19/365*D19</f>
        <v>8124.3287671232874</v>
      </c>
    </row>
    <row r="20" spans="1:7" x14ac:dyDescent="0.3">
      <c r="B20" s="3">
        <v>34645</v>
      </c>
      <c r="C20" s="3">
        <v>34789</v>
      </c>
      <c r="D20" s="4">
        <f t="shared" si="4"/>
        <v>145</v>
      </c>
      <c r="E20" s="5">
        <v>13776</v>
      </c>
      <c r="F20" s="5"/>
      <c r="G20" s="6">
        <f t="shared" si="5"/>
        <v>5472.6575342465758</v>
      </c>
    </row>
    <row r="21" spans="1:7" x14ac:dyDescent="0.3">
      <c r="B21" s="7"/>
      <c r="C21" s="7"/>
      <c r="D21" s="4">
        <f>SUM(D19:D20)</f>
        <v>365</v>
      </c>
      <c r="E21" s="5"/>
      <c r="F21" s="5"/>
      <c r="G21" s="13">
        <f>SUM(G19:G20)</f>
        <v>13596.986301369863</v>
      </c>
    </row>
    <row r="23" spans="1:7" x14ac:dyDescent="0.3">
      <c r="A23" s="8" t="s">
        <v>123</v>
      </c>
      <c r="B23" s="1" t="s">
        <v>0</v>
      </c>
      <c r="C23" s="1" t="s">
        <v>1</v>
      </c>
      <c r="D23" s="1"/>
      <c r="E23" s="1" t="s">
        <v>2</v>
      </c>
      <c r="F23" s="2" t="s">
        <v>3</v>
      </c>
    </row>
    <row r="24" spans="1:7" x14ac:dyDescent="0.3">
      <c r="A24" t="s">
        <v>21</v>
      </c>
      <c r="B24" s="3">
        <v>34425</v>
      </c>
      <c r="C24" s="3">
        <v>34644</v>
      </c>
      <c r="D24" s="4">
        <f t="shared" ref="D24:D25" si="6">IF(B24&gt;0,C24-B24+1,0)</f>
        <v>220</v>
      </c>
      <c r="E24" s="5">
        <v>14124</v>
      </c>
      <c r="F24" s="5"/>
      <c r="G24" s="6">
        <f t="shared" ref="G24:G25" si="7">E24/365*D24</f>
        <v>8513.0958904109593</v>
      </c>
    </row>
    <row r="25" spans="1:7" x14ac:dyDescent="0.3">
      <c r="B25" s="3">
        <v>34645</v>
      </c>
      <c r="C25" s="3">
        <v>34789</v>
      </c>
      <c r="D25" s="4">
        <f t="shared" si="6"/>
        <v>145</v>
      </c>
      <c r="E25" s="5">
        <v>14436</v>
      </c>
      <c r="F25" s="5"/>
      <c r="G25" s="6">
        <f t="shared" si="7"/>
        <v>5734.8493150684935</v>
      </c>
    </row>
    <row r="26" spans="1:7" x14ac:dyDescent="0.3">
      <c r="B26" s="7"/>
      <c r="C26" s="7"/>
      <c r="D26" s="4">
        <f>SUM(D24:D25)</f>
        <v>365</v>
      </c>
      <c r="E26" s="5"/>
      <c r="F26" s="5"/>
      <c r="G26" s="13">
        <f>SUM(G24:G25)</f>
        <v>14247.945205479453</v>
      </c>
    </row>
    <row r="28" spans="1:7" x14ac:dyDescent="0.3">
      <c r="A28" s="8" t="s">
        <v>123</v>
      </c>
      <c r="B28" s="1" t="s">
        <v>0</v>
      </c>
      <c r="C28" s="1" t="s">
        <v>1</v>
      </c>
      <c r="D28" s="1"/>
      <c r="E28" s="1" t="s">
        <v>2</v>
      </c>
      <c r="F28" s="2" t="s">
        <v>3</v>
      </c>
    </row>
    <row r="29" spans="1:7" x14ac:dyDescent="0.3">
      <c r="A29" t="s">
        <v>23</v>
      </c>
      <c r="B29" s="3">
        <v>34425</v>
      </c>
      <c r="C29" s="3">
        <v>34644</v>
      </c>
      <c r="D29" s="4">
        <f t="shared" ref="D29:D30" si="8">IF(B29&gt;0,C29-B29+1,0)</f>
        <v>220</v>
      </c>
      <c r="E29" s="5">
        <v>14823</v>
      </c>
      <c r="F29" s="5"/>
      <c r="G29" s="6">
        <f t="shared" ref="G29:G30" si="9">E29/365*D29</f>
        <v>8934.4109589041091</v>
      </c>
    </row>
    <row r="30" spans="1:7" x14ac:dyDescent="0.3">
      <c r="B30" s="3">
        <v>34645</v>
      </c>
      <c r="C30" s="3">
        <v>34789</v>
      </c>
      <c r="D30" s="4">
        <f t="shared" si="8"/>
        <v>145</v>
      </c>
      <c r="E30" s="5">
        <v>15150</v>
      </c>
      <c r="F30" s="5"/>
      <c r="G30" s="6">
        <f t="shared" si="9"/>
        <v>6018.4931506849316</v>
      </c>
    </row>
    <row r="31" spans="1:7" x14ac:dyDescent="0.3">
      <c r="B31" s="7"/>
      <c r="C31" s="7"/>
      <c r="D31" s="4">
        <f>SUM(D29:D30)</f>
        <v>365</v>
      </c>
      <c r="E31" s="5"/>
      <c r="F31" s="5"/>
      <c r="G31" s="13">
        <f>SUM(G29:G30)</f>
        <v>14952.904109589041</v>
      </c>
    </row>
    <row r="33" spans="1:7" x14ac:dyDescent="0.3">
      <c r="A33" s="8" t="s">
        <v>123</v>
      </c>
      <c r="B33" s="1" t="s">
        <v>0</v>
      </c>
      <c r="C33" s="1" t="s">
        <v>1</v>
      </c>
      <c r="D33" s="1"/>
      <c r="E33" s="1" t="s">
        <v>2</v>
      </c>
      <c r="F33" s="2" t="s">
        <v>3</v>
      </c>
    </row>
    <row r="34" spans="1:7" x14ac:dyDescent="0.3">
      <c r="A34" t="s">
        <v>24</v>
      </c>
      <c r="B34" s="3">
        <v>34425</v>
      </c>
      <c r="C34" s="3">
        <v>34644</v>
      </c>
      <c r="D34" s="4">
        <f t="shared" ref="D34:D35" si="10">IF(B34&gt;0,C34-B34+1,0)</f>
        <v>220</v>
      </c>
      <c r="E34" s="5">
        <v>16143</v>
      </c>
      <c r="F34" s="5"/>
      <c r="G34" s="6">
        <f t="shared" ref="G34:G35" si="11">E34/365*D34</f>
        <v>9730.0273972602736</v>
      </c>
    </row>
    <row r="35" spans="1:7" x14ac:dyDescent="0.3">
      <c r="A35" t="s">
        <v>116</v>
      </c>
      <c r="B35" s="3">
        <v>34645</v>
      </c>
      <c r="C35" s="3">
        <v>34789</v>
      </c>
      <c r="D35" s="4">
        <f t="shared" si="10"/>
        <v>145</v>
      </c>
      <c r="E35" s="5">
        <v>16497</v>
      </c>
      <c r="F35" s="5"/>
      <c r="G35" s="6">
        <f t="shared" si="11"/>
        <v>6553.6027397260277</v>
      </c>
    </row>
    <row r="36" spans="1:7" x14ac:dyDescent="0.3">
      <c r="B36" s="7"/>
      <c r="C36" s="7"/>
      <c r="D36" s="4">
        <f>SUM(D34:D35)</f>
        <v>365</v>
      </c>
      <c r="E36" s="5"/>
      <c r="F36" s="5"/>
      <c r="G36" s="13">
        <f>SUM(G34:G35)</f>
        <v>16283.630136986301</v>
      </c>
    </row>
    <row r="38" spans="1:7" x14ac:dyDescent="0.3">
      <c r="A38" s="8" t="s">
        <v>22</v>
      </c>
      <c r="B38" s="1" t="s">
        <v>0</v>
      </c>
      <c r="C38" s="1" t="s">
        <v>1</v>
      </c>
      <c r="D38" s="1"/>
      <c r="E38" s="1" t="s">
        <v>2</v>
      </c>
      <c r="F38" s="2" t="s">
        <v>3</v>
      </c>
    </row>
    <row r="39" spans="1:7" x14ac:dyDescent="0.3">
      <c r="A39" t="s">
        <v>124</v>
      </c>
      <c r="B39" s="3">
        <v>34425</v>
      </c>
      <c r="C39" s="3">
        <v>34644</v>
      </c>
      <c r="D39" s="4">
        <f t="shared" ref="D39:D40" si="12">IF(B39&gt;0,C39-B39+1,0)</f>
        <v>220</v>
      </c>
      <c r="E39" s="5">
        <v>15513</v>
      </c>
      <c r="F39" s="5"/>
      <c r="G39" s="6">
        <f t="shared" ref="G39:G40" si="13">E39/365*D39</f>
        <v>9350.3013698630148</v>
      </c>
    </row>
    <row r="40" spans="1:7" x14ac:dyDescent="0.3">
      <c r="A40" t="s">
        <v>25</v>
      </c>
      <c r="B40" s="3">
        <v>34645</v>
      </c>
      <c r="C40" s="3">
        <v>34789</v>
      </c>
      <c r="D40" s="4">
        <f t="shared" si="12"/>
        <v>145</v>
      </c>
      <c r="E40" s="5">
        <v>15855</v>
      </c>
      <c r="F40" s="5"/>
      <c r="G40" s="6">
        <f t="shared" si="13"/>
        <v>6298.5616438356165</v>
      </c>
    </row>
    <row r="41" spans="1:7" x14ac:dyDescent="0.3">
      <c r="B41" s="7"/>
      <c r="C41" s="7"/>
      <c r="D41" s="4">
        <f>SUM(D39:D40)</f>
        <v>365</v>
      </c>
      <c r="E41" s="5"/>
      <c r="F41" s="5"/>
      <c r="G41" s="13">
        <f>SUM(G39:G40)</f>
        <v>15648.863013698632</v>
      </c>
    </row>
    <row r="43" spans="1:7" x14ac:dyDescent="0.3">
      <c r="A43" s="8" t="s">
        <v>22</v>
      </c>
      <c r="B43" s="1" t="s">
        <v>0</v>
      </c>
      <c r="C43" s="1" t="s">
        <v>1</v>
      </c>
      <c r="D43" s="1"/>
      <c r="E43" s="1" t="s">
        <v>2</v>
      </c>
      <c r="F43" s="2" t="s">
        <v>3</v>
      </c>
    </row>
    <row r="44" spans="1:7" x14ac:dyDescent="0.3">
      <c r="A44" t="s">
        <v>124</v>
      </c>
      <c r="B44" s="3">
        <v>34425</v>
      </c>
      <c r="C44" s="3">
        <v>34644</v>
      </c>
      <c r="D44" s="4">
        <f t="shared" ref="D44:D45" si="14">IF(B44&gt;0,C44-B44+1,0)</f>
        <v>220</v>
      </c>
      <c r="E44" s="5">
        <v>16860</v>
      </c>
      <c r="F44" s="5"/>
      <c r="G44" s="6">
        <f t="shared" ref="G44:G45" si="15">E44/365*D44</f>
        <v>10162.191780821919</v>
      </c>
    </row>
    <row r="45" spans="1:7" x14ac:dyDescent="0.3">
      <c r="A45" t="s">
        <v>26</v>
      </c>
      <c r="B45" s="3">
        <v>34645</v>
      </c>
      <c r="C45" s="3">
        <v>34789</v>
      </c>
      <c r="D45" s="4">
        <f t="shared" si="14"/>
        <v>145</v>
      </c>
      <c r="E45" s="5">
        <v>17232</v>
      </c>
      <c r="F45" s="5"/>
      <c r="G45" s="6">
        <f t="shared" si="15"/>
        <v>6845.58904109589</v>
      </c>
    </row>
    <row r="46" spans="1:7" x14ac:dyDescent="0.3">
      <c r="B46" s="7"/>
      <c r="C46" s="7"/>
      <c r="D46" s="4">
        <f>SUM(D44:D45)</f>
        <v>365</v>
      </c>
      <c r="E46" s="5"/>
      <c r="F46" s="5"/>
      <c r="G46" s="13">
        <f>SUM(G44:G45)</f>
        <v>17007.780821917808</v>
      </c>
    </row>
    <row r="48" spans="1:7" x14ac:dyDescent="0.3">
      <c r="A48" s="8" t="s">
        <v>27</v>
      </c>
      <c r="B48" s="1" t="s">
        <v>0</v>
      </c>
      <c r="C48" s="1" t="s">
        <v>1</v>
      </c>
      <c r="D48" s="1"/>
      <c r="E48" s="1" t="s">
        <v>2</v>
      </c>
      <c r="F48" s="2" t="s">
        <v>3</v>
      </c>
    </row>
    <row r="49" spans="1:7" x14ac:dyDescent="0.3">
      <c r="A49" t="s">
        <v>29</v>
      </c>
      <c r="B49" s="3">
        <v>34425</v>
      </c>
      <c r="C49" s="3">
        <v>34644</v>
      </c>
      <c r="D49" s="4">
        <f t="shared" ref="D49:D50" si="16">IF(B49&gt;0,C49-B49+1,0)</f>
        <v>220</v>
      </c>
      <c r="E49" s="5">
        <v>17286</v>
      </c>
      <c r="F49" s="5"/>
      <c r="G49" s="6">
        <f t="shared" ref="G49:G50" si="17">E49/365*D49</f>
        <v>10418.95890410959</v>
      </c>
    </row>
    <row r="50" spans="1:7" x14ac:dyDescent="0.3">
      <c r="B50" s="3">
        <v>34645</v>
      </c>
      <c r="C50" s="3">
        <v>34789</v>
      </c>
      <c r="D50" s="4">
        <f t="shared" si="16"/>
        <v>145</v>
      </c>
      <c r="E50" s="5">
        <v>17667</v>
      </c>
      <c r="F50" s="5"/>
      <c r="G50" s="6">
        <f t="shared" si="17"/>
        <v>7018.3972602739732</v>
      </c>
    </row>
    <row r="51" spans="1:7" x14ac:dyDescent="0.3">
      <c r="B51" s="7"/>
      <c r="C51" s="7"/>
      <c r="D51" s="4">
        <f>SUM(D49:D50)</f>
        <v>365</v>
      </c>
      <c r="E51" s="5"/>
      <c r="F51" s="5"/>
      <c r="G51" s="13">
        <f>SUM(G49:G50)</f>
        <v>17437.356164383564</v>
      </c>
    </row>
    <row r="53" spans="1:7" x14ac:dyDescent="0.3">
      <c r="A53" s="8" t="s">
        <v>27</v>
      </c>
      <c r="B53" s="1" t="s">
        <v>0</v>
      </c>
      <c r="C53" s="1" t="s">
        <v>1</v>
      </c>
      <c r="D53" s="1"/>
      <c r="E53" s="1" t="s">
        <v>2</v>
      </c>
      <c r="F53" s="2" t="s">
        <v>3</v>
      </c>
    </row>
    <row r="54" spans="1:7" x14ac:dyDescent="0.3">
      <c r="A54" t="s">
        <v>28</v>
      </c>
      <c r="B54" s="3">
        <v>34425</v>
      </c>
      <c r="C54" s="3">
        <v>34644</v>
      </c>
      <c r="D54" s="4">
        <f t="shared" ref="D54:D55" si="18">IF(B54&gt;0,C54-B54+1,0)</f>
        <v>220</v>
      </c>
      <c r="E54" s="5">
        <v>17994</v>
      </c>
      <c r="F54" s="5"/>
      <c r="G54" s="6">
        <f t="shared" ref="G54:G55" si="19">E54/365*D54</f>
        <v>10845.698630136987</v>
      </c>
    </row>
    <row r="55" spans="1:7" x14ac:dyDescent="0.3">
      <c r="B55" s="3">
        <v>34645</v>
      </c>
      <c r="C55" s="3">
        <v>34789</v>
      </c>
      <c r="D55" s="4">
        <f t="shared" si="18"/>
        <v>145</v>
      </c>
      <c r="E55" s="5">
        <v>18390</v>
      </c>
      <c r="F55" s="5"/>
      <c r="G55" s="6">
        <f t="shared" si="19"/>
        <v>7305.6164383561645</v>
      </c>
    </row>
    <row r="56" spans="1:7" x14ac:dyDescent="0.3">
      <c r="B56" s="7"/>
      <c r="C56" s="7"/>
      <c r="D56" s="4">
        <f>SUM(D54:D55)</f>
        <v>365</v>
      </c>
      <c r="E56" s="5"/>
      <c r="F56" s="5"/>
      <c r="G56" s="13">
        <f>SUM(G54:G55)</f>
        <v>18151.315068493153</v>
      </c>
    </row>
    <row r="58" spans="1:7" x14ac:dyDescent="0.3">
      <c r="A58" s="8" t="s">
        <v>30</v>
      </c>
      <c r="B58" s="1" t="s">
        <v>0</v>
      </c>
      <c r="C58" s="1" t="s">
        <v>1</v>
      </c>
      <c r="D58" s="1"/>
      <c r="E58" s="1" t="s">
        <v>2</v>
      </c>
      <c r="F58" s="2" t="s">
        <v>3</v>
      </c>
    </row>
    <row r="59" spans="1:7" x14ac:dyDescent="0.3">
      <c r="A59" t="s">
        <v>118</v>
      </c>
      <c r="B59" s="3">
        <v>34425</v>
      </c>
      <c r="C59" s="3">
        <v>34644</v>
      </c>
      <c r="D59" s="4">
        <f t="shared" ref="D59:D60" si="20">IF(B59&gt;0,C59-B59+1,0)</f>
        <v>220</v>
      </c>
      <c r="E59" s="5">
        <v>17724</v>
      </c>
      <c r="F59" s="5"/>
      <c r="G59" s="6">
        <f t="shared" ref="G59:G60" si="21">E59/365*D59</f>
        <v>10682.95890410959</v>
      </c>
    </row>
    <row r="60" spans="1:7" x14ac:dyDescent="0.3">
      <c r="B60" s="3">
        <v>34645</v>
      </c>
      <c r="C60" s="3">
        <v>34789</v>
      </c>
      <c r="D60" s="4">
        <f t="shared" si="20"/>
        <v>145</v>
      </c>
      <c r="E60" s="5">
        <v>18114</v>
      </c>
      <c r="F60" s="5"/>
      <c r="G60" s="6">
        <f t="shared" si="21"/>
        <v>7195.9726027397264</v>
      </c>
    </row>
    <row r="61" spans="1:7" x14ac:dyDescent="0.3">
      <c r="B61" s="7"/>
      <c r="C61" s="7"/>
      <c r="D61" s="4">
        <f>SUM(D59:D60)</f>
        <v>365</v>
      </c>
      <c r="E61" s="5"/>
      <c r="F61" s="5"/>
      <c r="G61" s="13">
        <f>SUM(G59:G60)</f>
        <v>17878.931506849316</v>
      </c>
    </row>
    <row r="63" spans="1:7" x14ac:dyDescent="0.3">
      <c r="A63" s="8" t="s">
        <v>30</v>
      </c>
      <c r="B63" s="1" t="s">
        <v>0</v>
      </c>
      <c r="C63" s="1" t="s">
        <v>1</v>
      </c>
      <c r="D63" s="1"/>
      <c r="E63" s="1" t="s">
        <v>2</v>
      </c>
      <c r="F63" s="2" t="s">
        <v>3</v>
      </c>
    </row>
    <row r="64" spans="1:7" x14ac:dyDescent="0.3">
      <c r="A64" t="s">
        <v>31</v>
      </c>
      <c r="B64" s="3">
        <v>34425</v>
      </c>
      <c r="C64" s="3">
        <v>34644</v>
      </c>
      <c r="D64" s="4">
        <f t="shared" ref="D64:D65" si="22">IF(B64&gt;0,C64-B64+1,0)</f>
        <v>220</v>
      </c>
      <c r="E64" s="5">
        <v>18435</v>
      </c>
      <c r="F64" s="5"/>
      <c r="G64" s="6">
        <f t="shared" ref="G64:G65" si="23">E64/365*D64</f>
        <v>11111.506849315068</v>
      </c>
    </row>
    <row r="65" spans="1:7" x14ac:dyDescent="0.3">
      <c r="B65" s="3">
        <v>34645</v>
      </c>
      <c r="C65" s="3">
        <v>34789</v>
      </c>
      <c r="D65" s="4">
        <f t="shared" si="22"/>
        <v>145</v>
      </c>
      <c r="E65" s="5">
        <v>18840</v>
      </c>
      <c r="F65" s="5"/>
      <c r="G65" s="6">
        <f t="shared" si="23"/>
        <v>7484.3835616438355</v>
      </c>
    </row>
    <row r="66" spans="1:7" x14ac:dyDescent="0.3">
      <c r="B66" s="7"/>
      <c r="C66" s="7"/>
      <c r="D66" s="4">
        <f>SUM(D64:D65)</f>
        <v>365</v>
      </c>
      <c r="E66" s="5"/>
      <c r="F66" s="5"/>
      <c r="G66" s="13">
        <f>SUM(G64:G65)</f>
        <v>18595.890410958906</v>
      </c>
    </row>
    <row r="68" spans="1:7" x14ac:dyDescent="0.3">
      <c r="A68" s="8" t="s">
        <v>30</v>
      </c>
      <c r="B68" s="1" t="s">
        <v>0</v>
      </c>
      <c r="C68" s="1" t="s">
        <v>1</v>
      </c>
      <c r="D68" s="1"/>
      <c r="E68" s="1" t="s">
        <v>2</v>
      </c>
      <c r="F68" s="2" t="s">
        <v>3</v>
      </c>
    </row>
    <row r="69" spans="1:7" x14ac:dyDescent="0.3">
      <c r="A69" t="s">
        <v>119</v>
      </c>
      <c r="B69" s="3">
        <v>34425</v>
      </c>
      <c r="C69" s="3">
        <v>34644</v>
      </c>
      <c r="D69" s="4">
        <f t="shared" ref="D69:D70" si="24">IF(B69&gt;0,C69-B69+1,0)</f>
        <v>220</v>
      </c>
      <c r="E69" s="5">
        <v>18408</v>
      </c>
      <c r="F69" s="5"/>
      <c r="G69" s="6">
        <f t="shared" ref="G69:G70" si="25">E69/365*D69</f>
        <v>11095.232876712329</v>
      </c>
    </row>
    <row r="70" spans="1:7" x14ac:dyDescent="0.3">
      <c r="B70" s="3">
        <v>34645</v>
      </c>
      <c r="C70" s="3">
        <v>34789</v>
      </c>
      <c r="D70" s="4">
        <f t="shared" si="24"/>
        <v>145</v>
      </c>
      <c r="E70" s="5">
        <v>18813</v>
      </c>
      <c r="F70" s="5"/>
      <c r="G70" s="6">
        <f t="shared" si="25"/>
        <v>7473.6575342465758</v>
      </c>
    </row>
    <row r="71" spans="1:7" x14ac:dyDescent="0.3">
      <c r="B71" s="7"/>
      <c r="C71" s="7"/>
      <c r="D71" s="4">
        <f>SUM(D69:D70)</f>
        <v>365</v>
      </c>
      <c r="E71" s="5"/>
      <c r="F71" s="5"/>
      <c r="G71" s="13">
        <f>SUM(G69:G70)</f>
        <v>18568.890410958906</v>
      </c>
    </row>
    <row r="73" spans="1:7" x14ac:dyDescent="0.3">
      <c r="A73" s="8" t="s">
        <v>30</v>
      </c>
      <c r="B73" s="1" t="s">
        <v>0</v>
      </c>
      <c r="C73" s="1" t="s">
        <v>1</v>
      </c>
      <c r="D73" s="1"/>
      <c r="E73" s="1" t="s">
        <v>2</v>
      </c>
      <c r="F73" s="2" t="s">
        <v>3</v>
      </c>
    </row>
    <row r="74" spans="1:7" x14ac:dyDescent="0.3">
      <c r="A74" t="s">
        <v>32</v>
      </c>
      <c r="B74" s="3">
        <v>34425</v>
      </c>
      <c r="C74" s="3">
        <v>34644</v>
      </c>
      <c r="D74" s="4">
        <f t="shared" ref="D74:D75" si="26">IF(B74&gt;0,C74-B74+1,0)</f>
        <v>220</v>
      </c>
      <c r="E74" s="5">
        <v>19116</v>
      </c>
      <c r="F74" s="5"/>
      <c r="G74" s="6">
        <f t="shared" ref="G74:G75" si="27">E74/365*D74</f>
        <v>11521.972602739726</v>
      </c>
    </row>
    <row r="75" spans="1:7" x14ac:dyDescent="0.3">
      <c r="B75" s="3">
        <v>34645</v>
      </c>
      <c r="C75" s="3">
        <v>34789</v>
      </c>
      <c r="D75" s="4">
        <f t="shared" si="26"/>
        <v>145</v>
      </c>
      <c r="E75" s="5">
        <v>19536</v>
      </c>
      <c r="F75" s="5"/>
      <c r="G75" s="6">
        <f t="shared" si="27"/>
        <v>7760.8767123287671</v>
      </c>
    </row>
    <row r="76" spans="1:7" x14ac:dyDescent="0.3">
      <c r="B76" s="7"/>
      <c r="C76" s="7"/>
      <c r="D76" s="4">
        <f>SUM(D74:D75)</f>
        <v>365</v>
      </c>
      <c r="E76" s="5"/>
      <c r="F76" s="5"/>
      <c r="G76" s="13">
        <f>SUM(G74:G75)</f>
        <v>19282.849315068495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76"/>
  <sheetViews>
    <sheetView workbookViewId="0">
      <selection activeCell="A3" sqref="A3:A76"/>
    </sheetView>
  </sheetViews>
  <sheetFormatPr defaultRowHeight="14.4" x14ac:dyDescent="0.3"/>
  <cols>
    <col min="1" max="1" width="26.77734375" bestFit="1" customWidth="1"/>
    <col min="2" max="3" width="10.77734375" bestFit="1" customWidth="1"/>
    <col min="5" max="5" width="13.21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34060</v>
      </c>
      <c r="C4" s="3">
        <v>34279</v>
      </c>
      <c r="D4" s="4">
        <f t="shared" ref="D4:D5" si="0">IF(B4&gt;0,C4-B4+1,0)</f>
        <v>220</v>
      </c>
      <c r="E4" s="5">
        <v>12531</v>
      </c>
      <c r="F4" s="5"/>
      <c r="G4" s="6">
        <f>E4/365*D4</f>
        <v>7552.9315068493152</v>
      </c>
    </row>
    <row r="5" spans="1:7" x14ac:dyDescent="0.3">
      <c r="B5" s="3">
        <v>34280</v>
      </c>
      <c r="C5" s="3">
        <v>34424</v>
      </c>
      <c r="D5" s="4">
        <f t="shared" si="0"/>
        <v>145</v>
      </c>
      <c r="E5" s="5">
        <v>12705</v>
      </c>
      <c r="F5" s="5"/>
      <c r="G5" s="6">
        <f>E5/365*D5</f>
        <v>5047.1917808219177</v>
      </c>
    </row>
    <row r="6" spans="1:7" x14ac:dyDescent="0.3">
      <c r="B6" s="7"/>
      <c r="C6" s="7"/>
      <c r="D6" s="4">
        <f>SUM(D4:D5)</f>
        <v>365</v>
      </c>
      <c r="E6" s="5"/>
      <c r="F6" s="5"/>
      <c r="G6" s="13">
        <f>SUM(G4:G5)</f>
        <v>12600.123287671233</v>
      </c>
    </row>
    <row r="8" spans="1:7" x14ac:dyDescent="0.3">
      <c r="A8" s="8" t="s">
        <v>18</v>
      </c>
      <c r="B8" s="1" t="s">
        <v>0</v>
      </c>
      <c r="C8" s="1" t="s">
        <v>1</v>
      </c>
      <c r="D8" s="1"/>
      <c r="E8" s="1" t="s">
        <v>2</v>
      </c>
      <c r="F8" s="2" t="s">
        <v>3</v>
      </c>
    </row>
    <row r="9" spans="1:7" x14ac:dyDescent="0.3">
      <c r="A9" t="s">
        <v>83</v>
      </c>
      <c r="B9" s="3">
        <v>34060</v>
      </c>
      <c r="C9" s="3">
        <v>34279</v>
      </c>
      <c r="D9" s="4">
        <f t="shared" ref="D9:D10" si="1">IF(B9&gt;0,C9-B9+1,0)</f>
        <v>220</v>
      </c>
      <c r="E9" s="5">
        <v>13107</v>
      </c>
      <c r="F9" s="5"/>
      <c r="G9" s="6">
        <f>E9/365*D9</f>
        <v>7900.1095890410961</v>
      </c>
    </row>
    <row r="10" spans="1:7" x14ac:dyDescent="0.3">
      <c r="B10" s="3">
        <v>34280</v>
      </c>
      <c r="C10" s="3">
        <v>34424</v>
      </c>
      <c r="D10" s="4">
        <f t="shared" si="1"/>
        <v>145</v>
      </c>
      <c r="E10" s="5">
        <v>13290</v>
      </c>
      <c r="F10" s="5"/>
      <c r="G10" s="6">
        <f>E10/365*D10</f>
        <v>5279.5890410958909</v>
      </c>
    </row>
    <row r="11" spans="1:7" x14ac:dyDescent="0.3">
      <c r="B11" s="7"/>
      <c r="C11" s="7"/>
      <c r="D11" s="4">
        <f>SUM(D9:D10)</f>
        <v>365</v>
      </c>
      <c r="E11" s="5"/>
      <c r="F11" s="5"/>
      <c r="G11" s="13">
        <f>SUM(G9:G10)</f>
        <v>13179.698630136987</v>
      </c>
    </row>
    <row r="13" spans="1:7" x14ac:dyDescent="0.3">
      <c r="A13" s="8" t="s">
        <v>123</v>
      </c>
      <c r="B13" s="1" t="s">
        <v>0</v>
      </c>
      <c r="C13" s="1" t="s">
        <v>1</v>
      </c>
      <c r="D13" s="1"/>
      <c r="E13" s="1" t="s">
        <v>2</v>
      </c>
      <c r="F13" s="2" t="s">
        <v>3</v>
      </c>
    </row>
    <row r="14" spans="1:7" x14ac:dyDescent="0.3">
      <c r="A14" t="s">
        <v>64</v>
      </c>
      <c r="B14" s="3">
        <v>34060</v>
      </c>
      <c r="C14" s="3">
        <v>34279</v>
      </c>
      <c r="D14" s="4">
        <f t="shared" ref="D14:D15" si="2">IF(B14&gt;0,C14-B14+1,0)</f>
        <v>220</v>
      </c>
      <c r="E14" s="5">
        <v>12720</v>
      </c>
      <c r="F14" s="5"/>
      <c r="G14" s="6">
        <f t="shared" ref="G14:G15" si="3">E14/365*D14</f>
        <v>7666.8493150684926</v>
      </c>
    </row>
    <row r="15" spans="1:7" x14ac:dyDescent="0.3">
      <c r="B15" s="3">
        <v>34280</v>
      </c>
      <c r="C15" s="3">
        <v>34424</v>
      </c>
      <c r="D15" s="4">
        <f t="shared" si="2"/>
        <v>145</v>
      </c>
      <c r="E15" s="5">
        <v>12897</v>
      </c>
      <c r="F15" s="5"/>
      <c r="G15" s="6">
        <f t="shared" si="3"/>
        <v>5123.465753424658</v>
      </c>
    </row>
    <row r="16" spans="1:7" x14ac:dyDescent="0.3">
      <c r="B16" s="7"/>
      <c r="C16" s="7"/>
      <c r="D16" s="4">
        <f>SUM(D14:D15)</f>
        <v>365</v>
      </c>
      <c r="E16" s="5"/>
      <c r="F16" s="5"/>
      <c r="G16" s="13">
        <f>SUM(G14:G15)</f>
        <v>12790.31506849315</v>
      </c>
    </row>
    <row r="18" spans="1:7" x14ac:dyDescent="0.3">
      <c r="A18" s="8" t="s">
        <v>123</v>
      </c>
      <c r="B18" s="1" t="s">
        <v>0</v>
      </c>
      <c r="C18" s="1" t="s">
        <v>1</v>
      </c>
      <c r="D18" s="1"/>
      <c r="E18" s="1" t="s">
        <v>2</v>
      </c>
      <c r="F18" s="2" t="s">
        <v>3</v>
      </c>
    </row>
    <row r="19" spans="1:7" x14ac:dyDescent="0.3">
      <c r="A19" t="s">
        <v>122</v>
      </c>
      <c r="B19" s="3">
        <v>34060</v>
      </c>
      <c r="C19" s="3">
        <v>34279</v>
      </c>
      <c r="D19" s="4">
        <f t="shared" ref="D19:D20" si="4">IF(B19&gt;0,C19-B19+1,0)</f>
        <v>220</v>
      </c>
      <c r="E19" s="5">
        <v>13293</v>
      </c>
      <c r="F19" s="5"/>
      <c r="G19" s="6">
        <f t="shared" ref="G19:G20" si="5">E19/365*D19</f>
        <v>8012.2191780821913</v>
      </c>
    </row>
    <row r="20" spans="1:7" x14ac:dyDescent="0.3">
      <c r="B20" s="3">
        <v>34280</v>
      </c>
      <c r="C20" s="3">
        <v>34424</v>
      </c>
      <c r="D20" s="4">
        <f t="shared" si="4"/>
        <v>145</v>
      </c>
      <c r="E20" s="5">
        <v>13479</v>
      </c>
      <c r="F20" s="5"/>
      <c r="G20" s="6">
        <f t="shared" si="5"/>
        <v>5354.6712328767126</v>
      </c>
    </row>
    <row r="21" spans="1:7" x14ac:dyDescent="0.3">
      <c r="B21" s="7"/>
      <c r="C21" s="7"/>
      <c r="D21" s="4">
        <f>SUM(D19:D20)</f>
        <v>365</v>
      </c>
      <c r="E21" s="5"/>
      <c r="F21" s="5"/>
      <c r="G21" s="13">
        <f>SUM(G19:G20)</f>
        <v>13366.890410958904</v>
      </c>
    </row>
    <row r="23" spans="1:7" x14ac:dyDescent="0.3">
      <c r="A23" s="8" t="s">
        <v>123</v>
      </c>
      <c r="B23" s="1" t="s">
        <v>0</v>
      </c>
      <c r="C23" s="1" t="s">
        <v>1</v>
      </c>
      <c r="D23" s="1"/>
      <c r="E23" s="1" t="s">
        <v>2</v>
      </c>
      <c r="F23" s="2" t="s">
        <v>3</v>
      </c>
    </row>
    <row r="24" spans="1:7" x14ac:dyDescent="0.3">
      <c r="A24" t="s">
        <v>21</v>
      </c>
      <c r="B24" s="3">
        <v>34060</v>
      </c>
      <c r="C24" s="3">
        <v>34279</v>
      </c>
      <c r="D24" s="4">
        <f t="shared" ref="D24:D25" si="6">IF(B24&gt;0,C24-B24+1,0)</f>
        <v>220</v>
      </c>
      <c r="E24" s="5">
        <v>13929</v>
      </c>
      <c r="F24" s="5"/>
      <c r="G24" s="6">
        <f t="shared" ref="G24:G25" si="7">E24/365*D24</f>
        <v>8395.5616438356155</v>
      </c>
    </row>
    <row r="25" spans="1:7" x14ac:dyDescent="0.3">
      <c r="B25" s="3">
        <v>34280</v>
      </c>
      <c r="C25" s="3">
        <v>34424</v>
      </c>
      <c r="D25" s="4">
        <f t="shared" si="6"/>
        <v>145</v>
      </c>
      <c r="E25" s="5">
        <v>14124</v>
      </c>
      <c r="F25" s="5"/>
      <c r="G25" s="6">
        <f t="shared" si="7"/>
        <v>5610.9041095890407</v>
      </c>
    </row>
    <row r="26" spans="1:7" x14ac:dyDescent="0.3">
      <c r="B26" s="7"/>
      <c r="C26" s="7"/>
      <c r="D26" s="4">
        <f>SUM(D24:D25)</f>
        <v>365</v>
      </c>
      <c r="E26" s="5"/>
      <c r="F26" s="5"/>
      <c r="G26" s="13">
        <f>SUM(G24:G25)</f>
        <v>14006.465753424656</v>
      </c>
    </row>
    <row r="28" spans="1:7" x14ac:dyDescent="0.3">
      <c r="A28" s="8" t="s">
        <v>123</v>
      </c>
      <c r="B28" s="1" t="s">
        <v>0</v>
      </c>
      <c r="C28" s="1" t="s">
        <v>1</v>
      </c>
      <c r="D28" s="1"/>
      <c r="E28" s="1" t="s">
        <v>2</v>
      </c>
      <c r="F28" s="2" t="s">
        <v>3</v>
      </c>
    </row>
    <row r="29" spans="1:7" x14ac:dyDescent="0.3">
      <c r="A29" t="s">
        <v>23</v>
      </c>
      <c r="B29" s="3">
        <v>34060</v>
      </c>
      <c r="C29" s="3">
        <v>34279</v>
      </c>
      <c r="D29" s="4">
        <f t="shared" ref="D29:D30" si="8">IF(B29&gt;0,C29-B29+1,0)</f>
        <v>220</v>
      </c>
      <c r="E29" s="5">
        <v>14619</v>
      </c>
      <c r="F29" s="5"/>
      <c r="G29" s="6">
        <f t="shared" ref="G29:G30" si="9">E29/365*D29</f>
        <v>8811.4520547945212</v>
      </c>
    </row>
    <row r="30" spans="1:7" x14ac:dyDescent="0.3">
      <c r="B30" s="3">
        <v>34280</v>
      </c>
      <c r="C30" s="3">
        <v>34424</v>
      </c>
      <c r="D30" s="4">
        <f t="shared" si="8"/>
        <v>145</v>
      </c>
      <c r="E30" s="5">
        <v>14823</v>
      </c>
      <c r="F30" s="5"/>
      <c r="G30" s="6">
        <f t="shared" si="9"/>
        <v>5888.58904109589</v>
      </c>
    </row>
    <row r="31" spans="1:7" x14ac:dyDescent="0.3">
      <c r="B31" s="7"/>
      <c r="C31" s="7"/>
      <c r="D31" s="4">
        <f>SUM(D29:D30)</f>
        <v>365</v>
      </c>
      <c r="E31" s="5"/>
      <c r="F31" s="5"/>
      <c r="G31" s="13">
        <f>SUM(G29:G30)</f>
        <v>14700.04109589041</v>
      </c>
    </row>
    <row r="33" spans="1:7" x14ac:dyDescent="0.3">
      <c r="A33" s="8" t="s">
        <v>123</v>
      </c>
      <c r="B33" s="1" t="s">
        <v>0</v>
      </c>
      <c r="C33" s="1" t="s">
        <v>1</v>
      </c>
      <c r="D33" s="1"/>
      <c r="E33" s="1" t="s">
        <v>2</v>
      </c>
      <c r="F33" s="2" t="s">
        <v>3</v>
      </c>
    </row>
    <row r="34" spans="1:7" x14ac:dyDescent="0.3">
      <c r="A34" t="s">
        <v>24</v>
      </c>
      <c r="B34" s="3">
        <v>34060</v>
      </c>
      <c r="C34" s="3">
        <v>34279</v>
      </c>
      <c r="D34" s="4">
        <f t="shared" ref="D34:D35" si="10">IF(B34&gt;0,C34-B34+1,0)</f>
        <v>220</v>
      </c>
      <c r="E34" s="5">
        <v>15921</v>
      </c>
      <c r="F34" s="5"/>
      <c r="G34" s="6">
        <f t="shared" ref="G34:G35" si="11">E34/365*D34</f>
        <v>9596.2191780821922</v>
      </c>
    </row>
    <row r="35" spans="1:7" x14ac:dyDescent="0.3">
      <c r="A35" t="s">
        <v>116</v>
      </c>
      <c r="B35" s="3">
        <v>34280</v>
      </c>
      <c r="C35" s="3">
        <v>34424</v>
      </c>
      <c r="D35" s="4">
        <f t="shared" si="10"/>
        <v>145</v>
      </c>
      <c r="E35" s="5">
        <v>16143</v>
      </c>
      <c r="F35" s="5"/>
      <c r="G35" s="6">
        <f t="shared" si="11"/>
        <v>6412.9726027397264</v>
      </c>
    </row>
    <row r="36" spans="1:7" x14ac:dyDescent="0.3">
      <c r="B36" s="7"/>
      <c r="C36" s="7"/>
      <c r="D36" s="4">
        <f>SUM(D34:D35)</f>
        <v>365</v>
      </c>
      <c r="E36" s="5"/>
      <c r="F36" s="5"/>
      <c r="G36" s="13">
        <f>SUM(G34:G35)</f>
        <v>16009.191780821919</v>
      </c>
    </row>
    <row r="38" spans="1:7" x14ac:dyDescent="0.3">
      <c r="A38" s="8" t="s">
        <v>22</v>
      </c>
      <c r="B38" s="1" t="s">
        <v>0</v>
      </c>
      <c r="C38" s="1" t="s">
        <v>1</v>
      </c>
      <c r="D38" s="1"/>
      <c r="E38" s="1" t="s">
        <v>2</v>
      </c>
      <c r="F38" s="2" t="s">
        <v>3</v>
      </c>
    </row>
    <row r="39" spans="1:7" x14ac:dyDescent="0.3">
      <c r="A39" t="s">
        <v>124</v>
      </c>
      <c r="B39" s="3">
        <v>34060</v>
      </c>
      <c r="C39" s="3">
        <v>34279</v>
      </c>
      <c r="D39" s="4">
        <f t="shared" ref="D39:D40" si="12">IF(B39&gt;0,C39-B39+1,0)</f>
        <v>220</v>
      </c>
      <c r="E39" s="5">
        <v>15300</v>
      </c>
      <c r="F39" s="5"/>
      <c r="G39" s="6">
        <f t="shared" ref="G39:G40" si="13">E39/365*D39</f>
        <v>9221.9178082191793</v>
      </c>
    </row>
    <row r="40" spans="1:7" x14ac:dyDescent="0.3">
      <c r="A40" t="s">
        <v>25</v>
      </c>
      <c r="B40" s="3">
        <v>34280</v>
      </c>
      <c r="C40" s="3">
        <v>34424</v>
      </c>
      <c r="D40" s="4">
        <f t="shared" si="12"/>
        <v>145</v>
      </c>
      <c r="E40" s="5">
        <v>15513</v>
      </c>
      <c r="F40" s="5"/>
      <c r="G40" s="6">
        <f t="shared" si="13"/>
        <v>6162.6986301369861</v>
      </c>
    </row>
    <row r="41" spans="1:7" x14ac:dyDescent="0.3">
      <c r="B41" s="7"/>
      <c r="C41" s="7"/>
      <c r="D41" s="4">
        <f>SUM(D39:D40)</f>
        <v>365</v>
      </c>
      <c r="E41" s="5"/>
      <c r="F41" s="5"/>
      <c r="G41" s="13">
        <f>SUM(G39:G40)</f>
        <v>15384.616438356166</v>
      </c>
    </row>
    <row r="43" spans="1:7" x14ac:dyDescent="0.3">
      <c r="A43" s="8" t="s">
        <v>22</v>
      </c>
      <c r="B43" s="1" t="s">
        <v>0</v>
      </c>
      <c r="C43" s="1" t="s">
        <v>1</v>
      </c>
      <c r="D43" s="1"/>
      <c r="E43" s="1" t="s">
        <v>2</v>
      </c>
      <c r="F43" s="2" t="s">
        <v>3</v>
      </c>
    </row>
    <row r="44" spans="1:7" x14ac:dyDescent="0.3">
      <c r="A44" t="s">
        <v>124</v>
      </c>
      <c r="B44" s="3">
        <v>34060</v>
      </c>
      <c r="C44" s="3">
        <v>34279</v>
      </c>
      <c r="D44" s="4">
        <f t="shared" ref="D44:D45" si="14">IF(B44&gt;0,C44-B44+1,0)</f>
        <v>220</v>
      </c>
      <c r="E44" s="5">
        <v>16626</v>
      </c>
      <c r="F44" s="5"/>
      <c r="G44" s="6">
        <f t="shared" ref="G44:G45" si="15">E44/365*D44</f>
        <v>10021.150684931506</v>
      </c>
    </row>
    <row r="45" spans="1:7" x14ac:dyDescent="0.3">
      <c r="A45" t="s">
        <v>26</v>
      </c>
      <c r="B45" s="3">
        <v>34280</v>
      </c>
      <c r="C45" s="3">
        <v>34424</v>
      </c>
      <c r="D45" s="4">
        <f t="shared" si="14"/>
        <v>145</v>
      </c>
      <c r="E45" s="5">
        <v>16860</v>
      </c>
      <c r="F45" s="5"/>
      <c r="G45" s="6">
        <f t="shared" si="15"/>
        <v>6697.8082191780823</v>
      </c>
    </row>
    <row r="46" spans="1:7" x14ac:dyDescent="0.3">
      <c r="B46" s="7"/>
      <c r="C46" s="7"/>
      <c r="D46" s="4">
        <f>SUM(D44:D45)</f>
        <v>365</v>
      </c>
      <c r="E46" s="5"/>
      <c r="F46" s="5"/>
      <c r="G46" s="13">
        <f>SUM(G44:G45)</f>
        <v>16718.95890410959</v>
      </c>
    </row>
    <row r="48" spans="1:7" x14ac:dyDescent="0.3">
      <c r="A48" s="8" t="s">
        <v>27</v>
      </c>
      <c r="B48" s="1" t="s">
        <v>0</v>
      </c>
      <c r="C48" s="1" t="s">
        <v>1</v>
      </c>
      <c r="D48" s="1"/>
      <c r="E48" s="1" t="s">
        <v>2</v>
      </c>
      <c r="F48" s="2" t="s">
        <v>3</v>
      </c>
    </row>
    <row r="49" spans="1:7" x14ac:dyDescent="0.3">
      <c r="A49" t="s">
        <v>29</v>
      </c>
      <c r="B49" s="3">
        <v>34060</v>
      </c>
      <c r="C49" s="3">
        <v>34279</v>
      </c>
      <c r="D49" s="4">
        <f t="shared" ref="D49:D50" si="16">IF(B49&gt;0,C49-B49+1,0)</f>
        <v>220</v>
      </c>
      <c r="E49" s="5">
        <v>17046</v>
      </c>
      <c r="F49" s="5"/>
      <c r="G49" s="6">
        <f t="shared" ref="G49:G50" si="17">E49/365*D49</f>
        <v>10274.301369863013</v>
      </c>
    </row>
    <row r="50" spans="1:7" x14ac:dyDescent="0.3">
      <c r="B50" s="3">
        <v>34280</v>
      </c>
      <c r="C50" s="3">
        <v>34424</v>
      </c>
      <c r="D50" s="4">
        <f t="shared" si="16"/>
        <v>145</v>
      </c>
      <c r="E50" s="5">
        <v>17286</v>
      </c>
      <c r="F50" s="5"/>
      <c r="G50" s="6">
        <f t="shared" si="17"/>
        <v>6867.0410958904113</v>
      </c>
    </row>
    <row r="51" spans="1:7" x14ac:dyDescent="0.3">
      <c r="B51" s="7"/>
      <c r="C51" s="7"/>
      <c r="D51" s="4">
        <f>SUM(D49:D50)</f>
        <v>365</v>
      </c>
      <c r="E51" s="5"/>
      <c r="F51" s="5"/>
      <c r="G51" s="13">
        <f>SUM(G49:G50)</f>
        <v>17141.342465753423</v>
      </c>
    </row>
    <row r="53" spans="1:7" x14ac:dyDescent="0.3">
      <c r="A53" s="8" t="s">
        <v>27</v>
      </c>
      <c r="B53" s="1" t="s">
        <v>0</v>
      </c>
      <c r="C53" s="1" t="s">
        <v>1</v>
      </c>
      <c r="D53" s="1"/>
      <c r="E53" s="1" t="s">
        <v>2</v>
      </c>
      <c r="F53" s="2" t="s">
        <v>3</v>
      </c>
    </row>
    <row r="54" spans="1:7" x14ac:dyDescent="0.3">
      <c r="A54" t="s">
        <v>28</v>
      </c>
      <c r="B54" s="3">
        <v>34060</v>
      </c>
      <c r="C54" s="3">
        <v>34279</v>
      </c>
      <c r="D54" s="4">
        <f t="shared" ref="D54:D55" si="18">IF(B54&gt;0,C54-B54+1,0)</f>
        <v>220</v>
      </c>
      <c r="E54" s="5">
        <v>17745</v>
      </c>
      <c r="F54" s="5"/>
      <c r="G54" s="6">
        <f t="shared" ref="G54:G55" si="19">E54/365*D54</f>
        <v>10695.616438356165</v>
      </c>
    </row>
    <row r="55" spans="1:7" x14ac:dyDescent="0.3">
      <c r="B55" s="3">
        <v>34280</v>
      </c>
      <c r="C55" s="3">
        <v>34424</v>
      </c>
      <c r="D55" s="4">
        <f t="shared" si="18"/>
        <v>145</v>
      </c>
      <c r="E55" s="5">
        <v>17994</v>
      </c>
      <c r="F55" s="5"/>
      <c r="G55" s="6">
        <f t="shared" si="19"/>
        <v>7148.3013698630139</v>
      </c>
    </row>
    <row r="56" spans="1:7" x14ac:dyDescent="0.3">
      <c r="B56" s="7"/>
      <c r="C56" s="7"/>
      <c r="D56" s="4">
        <f>SUM(D54:D55)</f>
        <v>365</v>
      </c>
      <c r="E56" s="5"/>
      <c r="F56" s="5"/>
      <c r="G56" s="13">
        <f>SUM(G54:G55)</f>
        <v>17843.917808219179</v>
      </c>
    </row>
    <row r="58" spans="1:7" x14ac:dyDescent="0.3">
      <c r="A58" s="8" t="s">
        <v>30</v>
      </c>
      <c r="B58" s="1" t="s">
        <v>0</v>
      </c>
      <c r="C58" s="1" t="s">
        <v>1</v>
      </c>
      <c r="D58" s="1"/>
      <c r="E58" s="1" t="s">
        <v>2</v>
      </c>
      <c r="F58" s="2" t="s">
        <v>3</v>
      </c>
    </row>
    <row r="59" spans="1:7" x14ac:dyDescent="0.3">
      <c r="A59" t="s">
        <v>118</v>
      </c>
      <c r="B59" s="3">
        <v>34060</v>
      </c>
      <c r="C59" s="3">
        <v>34279</v>
      </c>
      <c r="D59" s="4">
        <f t="shared" ref="D59:D60" si="20">IF(B59&gt;0,C59-B59+1,0)</f>
        <v>220</v>
      </c>
      <c r="E59" s="5">
        <v>17478</v>
      </c>
      <c r="F59" s="5"/>
      <c r="G59" s="6">
        <f t="shared" ref="G59:G60" si="21">E59/365*D59</f>
        <v>10534.684931506848</v>
      </c>
    </row>
    <row r="60" spans="1:7" x14ac:dyDescent="0.3">
      <c r="B60" s="3">
        <v>34280</v>
      </c>
      <c r="C60" s="3">
        <v>34424</v>
      </c>
      <c r="D60" s="4">
        <f t="shared" si="20"/>
        <v>145</v>
      </c>
      <c r="E60" s="5">
        <v>17724</v>
      </c>
      <c r="F60" s="5"/>
      <c r="G60" s="6">
        <f t="shared" si="21"/>
        <v>7041.0410958904113</v>
      </c>
    </row>
    <row r="61" spans="1:7" x14ac:dyDescent="0.3">
      <c r="B61" s="7"/>
      <c r="C61" s="7"/>
      <c r="D61" s="4">
        <f>SUM(D59:D60)</f>
        <v>365</v>
      </c>
      <c r="E61" s="5"/>
      <c r="F61" s="5"/>
      <c r="G61" s="13">
        <f>SUM(G59:G60)</f>
        <v>17575.726027397261</v>
      </c>
    </row>
    <row r="63" spans="1:7" x14ac:dyDescent="0.3">
      <c r="A63" s="8" t="s">
        <v>30</v>
      </c>
      <c r="B63" s="1" t="s">
        <v>0</v>
      </c>
      <c r="C63" s="1" t="s">
        <v>1</v>
      </c>
      <c r="D63" s="1"/>
      <c r="E63" s="1" t="s">
        <v>2</v>
      </c>
      <c r="F63" s="2" t="s">
        <v>3</v>
      </c>
    </row>
    <row r="64" spans="1:7" x14ac:dyDescent="0.3">
      <c r="A64" t="s">
        <v>31</v>
      </c>
      <c r="B64" s="3">
        <v>34060</v>
      </c>
      <c r="C64" s="3">
        <v>34279</v>
      </c>
      <c r="D64" s="4">
        <f t="shared" ref="D64:D65" si="22">IF(B64&gt;0,C64-B64+1,0)</f>
        <v>220</v>
      </c>
      <c r="E64" s="5">
        <v>18180</v>
      </c>
      <c r="F64" s="5"/>
      <c r="G64" s="6">
        <f t="shared" ref="G64:G65" si="23">E64/365*D64</f>
        <v>10957.808219178081</v>
      </c>
    </row>
    <row r="65" spans="1:7" x14ac:dyDescent="0.3">
      <c r="B65" s="3">
        <v>34280</v>
      </c>
      <c r="C65" s="3">
        <v>34424</v>
      </c>
      <c r="D65" s="4">
        <f t="shared" si="22"/>
        <v>145</v>
      </c>
      <c r="E65" s="5">
        <v>18435</v>
      </c>
      <c r="F65" s="5"/>
      <c r="G65" s="6">
        <f t="shared" si="23"/>
        <v>7323.4931506849316</v>
      </c>
    </row>
    <row r="66" spans="1:7" x14ac:dyDescent="0.3">
      <c r="B66" s="7"/>
      <c r="C66" s="7"/>
      <c r="D66" s="4">
        <f>SUM(D64:D65)</f>
        <v>365</v>
      </c>
      <c r="E66" s="5"/>
      <c r="F66" s="5"/>
      <c r="G66" s="13">
        <f>SUM(G64:G65)</f>
        <v>18281.301369863013</v>
      </c>
    </row>
    <row r="68" spans="1:7" x14ac:dyDescent="0.3">
      <c r="A68" s="8" t="s">
        <v>30</v>
      </c>
      <c r="B68" s="1" t="s">
        <v>0</v>
      </c>
      <c r="C68" s="1" t="s">
        <v>1</v>
      </c>
      <c r="D68" s="1"/>
      <c r="E68" s="1" t="s">
        <v>2</v>
      </c>
      <c r="F68" s="2" t="s">
        <v>3</v>
      </c>
    </row>
    <row r="69" spans="1:7" x14ac:dyDescent="0.3">
      <c r="A69" t="s">
        <v>119</v>
      </c>
      <c r="B69" s="3">
        <v>34060</v>
      </c>
      <c r="C69" s="3">
        <v>34279</v>
      </c>
      <c r="D69" s="4">
        <f t="shared" ref="D69:D70" si="24">IF(B69&gt;0,C69-B69+1,0)</f>
        <v>220</v>
      </c>
      <c r="E69" s="5">
        <v>18153</v>
      </c>
      <c r="F69" s="5"/>
      <c r="G69" s="6">
        <f t="shared" ref="G69:G70" si="25">E69/365*D69</f>
        <v>10941.534246575342</v>
      </c>
    </row>
    <row r="70" spans="1:7" x14ac:dyDescent="0.3">
      <c r="B70" s="3">
        <v>34280</v>
      </c>
      <c r="C70" s="3">
        <v>34424</v>
      </c>
      <c r="D70" s="4">
        <f t="shared" si="24"/>
        <v>145</v>
      </c>
      <c r="E70" s="5">
        <v>18408</v>
      </c>
      <c r="F70" s="5"/>
      <c r="G70" s="6">
        <f t="shared" si="25"/>
        <v>7312.7671232876719</v>
      </c>
    </row>
    <row r="71" spans="1:7" x14ac:dyDescent="0.3">
      <c r="B71" s="7"/>
      <c r="C71" s="7"/>
      <c r="D71" s="4">
        <f>SUM(D69:D70)</f>
        <v>365</v>
      </c>
      <c r="E71" s="5"/>
      <c r="F71" s="5"/>
      <c r="G71" s="13">
        <f>SUM(G69:G70)</f>
        <v>18254.301369863013</v>
      </c>
    </row>
    <row r="73" spans="1:7" x14ac:dyDescent="0.3">
      <c r="A73" s="8" t="s">
        <v>30</v>
      </c>
      <c r="B73" s="1" t="s">
        <v>0</v>
      </c>
      <c r="C73" s="1" t="s">
        <v>1</v>
      </c>
      <c r="D73" s="1"/>
      <c r="E73" s="1" t="s">
        <v>2</v>
      </c>
      <c r="F73" s="2" t="s">
        <v>3</v>
      </c>
    </row>
    <row r="74" spans="1:7" x14ac:dyDescent="0.3">
      <c r="A74" t="s">
        <v>32</v>
      </c>
      <c r="B74" s="3">
        <v>34060</v>
      </c>
      <c r="C74" s="3">
        <v>34279</v>
      </c>
      <c r="D74" s="4">
        <f t="shared" ref="D74:D75" si="26">IF(B74&gt;0,C74-B74+1,0)</f>
        <v>220</v>
      </c>
      <c r="E74" s="5">
        <v>18852</v>
      </c>
      <c r="F74" s="5"/>
      <c r="G74" s="6">
        <f t="shared" ref="G74:G75" si="27">E74/365*D74</f>
        <v>11362.849315068494</v>
      </c>
    </row>
    <row r="75" spans="1:7" x14ac:dyDescent="0.3">
      <c r="B75" s="3">
        <v>34280</v>
      </c>
      <c r="C75" s="3">
        <v>34424</v>
      </c>
      <c r="D75" s="4">
        <f t="shared" si="26"/>
        <v>145</v>
      </c>
      <c r="E75" s="5">
        <v>19116</v>
      </c>
      <c r="F75" s="5"/>
      <c r="G75" s="6">
        <f t="shared" si="27"/>
        <v>7594.0273972602736</v>
      </c>
    </row>
    <row r="76" spans="1:7" x14ac:dyDescent="0.3">
      <c r="B76" s="7"/>
      <c r="C76" s="7"/>
      <c r="D76" s="4">
        <f>SUM(D74:D75)</f>
        <v>365</v>
      </c>
      <c r="E76" s="5"/>
      <c r="F76" s="5"/>
      <c r="G76" s="13">
        <f>SUM(G74:G75)</f>
        <v>18956.876712328769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76"/>
  <sheetViews>
    <sheetView workbookViewId="0">
      <selection activeCell="A3" sqref="A3:A76"/>
    </sheetView>
  </sheetViews>
  <sheetFormatPr defaultRowHeight="14.4" x14ac:dyDescent="0.3"/>
  <cols>
    <col min="1" max="1" width="26.77734375" bestFit="1" customWidth="1"/>
    <col min="2" max="3" width="10.77734375" bestFit="1" customWidth="1"/>
    <col min="5" max="5" width="13.55468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33695</v>
      </c>
      <c r="C4" s="3">
        <v>33914</v>
      </c>
      <c r="D4" s="4">
        <f t="shared" ref="D4:D5" si="0">IF(B4&gt;0,C4-B4+1,0)</f>
        <v>220</v>
      </c>
      <c r="E4" s="5">
        <v>11946</v>
      </c>
      <c r="F4" s="5"/>
      <c r="G4" s="6">
        <f>E4/365*D4</f>
        <v>7200.3287671232883</v>
      </c>
    </row>
    <row r="5" spans="1:7" x14ac:dyDescent="0.3">
      <c r="B5" s="3">
        <v>33915</v>
      </c>
      <c r="C5" s="3">
        <v>34059</v>
      </c>
      <c r="D5" s="4">
        <f t="shared" si="0"/>
        <v>145</v>
      </c>
      <c r="E5" s="5">
        <v>12531</v>
      </c>
      <c r="F5" s="5"/>
      <c r="G5" s="6">
        <f>E5/365*D5</f>
        <v>4978.0684931506848</v>
      </c>
    </row>
    <row r="6" spans="1:7" x14ac:dyDescent="0.3">
      <c r="B6" s="7"/>
      <c r="C6" s="7"/>
      <c r="D6" s="4">
        <f>SUM(D4:D5)</f>
        <v>365</v>
      </c>
      <c r="E6" s="5"/>
      <c r="F6" s="5"/>
      <c r="G6" s="13">
        <f>SUM(G4:G5)</f>
        <v>12178.397260273974</v>
      </c>
    </row>
    <row r="8" spans="1:7" x14ac:dyDescent="0.3">
      <c r="A8" s="8" t="s">
        <v>18</v>
      </c>
      <c r="B8" s="1" t="s">
        <v>0</v>
      </c>
      <c r="C8" s="1" t="s">
        <v>1</v>
      </c>
      <c r="D8" s="1"/>
      <c r="E8" s="1" t="s">
        <v>2</v>
      </c>
      <c r="F8" s="2" t="s">
        <v>3</v>
      </c>
    </row>
    <row r="9" spans="1:7" x14ac:dyDescent="0.3">
      <c r="A9" t="s">
        <v>83</v>
      </c>
      <c r="B9" s="3">
        <v>33695</v>
      </c>
      <c r="C9" s="3">
        <v>33914</v>
      </c>
      <c r="D9" s="4">
        <f t="shared" ref="D9:D10" si="1">IF(B9&gt;0,C9-B9+1,0)</f>
        <v>220</v>
      </c>
      <c r="E9" s="5">
        <v>12495</v>
      </c>
      <c r="F9" s="5"/>
      <c r="G9" s="6">
        <f>E9/365*D9</f>
        <v>7531.232876712329</v>
      </c>
    </row>
    <row r="10" spans="1:7" x14ac:dyDescent="0.3">
      <c r="B10" s="3">
        <v>33915</v>
      </c>
      <c r="C10" s="3">
        <v>34059</v>
      </c>
      <c r="D10" s="4">
        <f t="shared" si="1"/>
        <v>145</v>
      </c>
      <c r="E10" s="5">
        <v>13107</v>
      </c>
      <c r="F10" s="5"/>
      <c r="G10" s="6">
        <f>E10/365*D10</f>
        <v>5206.8904109589039</v>
      </c>
    </row>
    <row r="11" spans="1:7" x14ac:dyDescent="0.3">
      <c r="B11" s="7"/>
      <c r="C11" s="7"/>
      <c r="D11" s="4">
        <f>SUM(D9:D10)</f>
        <v>365</v>
      </c>
      <c r="E11" s="5"/>
      <c r="F11" s="5"/>
      <c r="G11" s="13">
        <f>SUM(G9:G10)</f>
        <v>12738.123287671233</v>
      </c>
    </row>
    <row r="13" spans="1:7" x14ac:dyDescent="0.3">
      <c r="A13" s="8" t="s">
        <v>123</v>
      </c>
      <c r="B13" s="1" t="s">
        <v>0</v>
      </c>
      <c r="C13" s="1" t="s">
        <v>1</v>
      </c>
      <c r="D13" s="1"/>
      <c r="E13" s="1" t="s">
        <v>2</v>
      </c>
      <c r="F13" s="2" t="s">
        <v>3</v>
      </c>
    </row>
    <row r="14" spans="1:7" x14ac:dyDescent="0.3">
      <c r="A14" t="s">
        <v>64</v>
      </c>
      <c r="B14" s="3">
        <v>33695</v>
      </c>
      <c r="C14" s="3">
        <v>33914</v>
      </c>
      <c r="D14" s="4">
        <f t="shared" ref="D14:D15" si="2">IF(B14&gt;0,C14-B14+1,0)</f>
        <v>220</v>
      </c>
      <c r="E14" s="5">
        <v>12126</v>
      </c>
      <c r="F14" s="5"/>
      <c r="G14" s="6">
        <f t="shared" ref="G14:G15" si="3">E14/365*D14</f>
        <v>7308.8219178082181</v>
      </c>
    </row>
    <row r="15" spans="1:7" x14ac:dyDescent="0.3">
      <c r="B15" s="3">
        <v>33915</v>
      </c>
      <c r="C15" s="3">
        <v>34059</v>
      </c>
      <c r="D15" s="4">
        <f t="shared" si="2"/>
        <v>145</v>
      </c>
      <c r="E15" s="5">
        <v>12720</v>
      </c>
      <c r="F15" s="5"/>
      <c r="G15" s="6">
        <f t="shared" si="3"/>
        <v>5053.1506849315065</v>
      </c>
    </row>
    <row r="16" spans="1:7" x14ac:dyDescent="0.3">
      <c r="B16" s="7"/>
      <c r="C16" s="7"/>
      <c r="D16" s="4">
        <f>SUM(D14:D15)</f>
        <v>365</v>
      </c>
      <c r="E16" s="5"/>
      <c r="F16" s="5"/>
      <c r="G16" s="13">
        <f>SUM(G14:G15)</f>
        <v>12361.972602739725</v>
      </c>
    </row>
    <row r="18" spans="1:7" x14ac:dyDescent="0.3">
      <c r="A18" s="8" t="s">
        <v>123</v>
      </c>
      <c r="B18" s="1" t="s">
        <v>0</v>
      </c>
      <c r="C18" s="1" t="s">
        <v>1</v>
      </c>
      <c r="D18" s="1"/>
      <c r="E18" s="1" t="s">
        <v>2</v>
      </c>
      <c r="F18" s="2" t="s">
        <v>3</v>
      </c>
    </row>
    <row r="19" spans="1:7" x14ac:dyDescent="0.3">
      <c r="A19" t="s">
        <v>122</v>
      </c>
      <c r="B19" s="3">
        <v>33695</v>
      </c>
      <c r="C19" s="3">
        <v>33914</v>
      </c>
      <c r="D19" s="4">
        <f t="shared" ref="D19:D20" si="4">IF(B19&gt;0,C19-B19+1,0)</f>
        <v>220</v>
      </c>
      <c r="E19" s="5">
        <v>12672</v>
      </c>
      <c r="F19" s="5"/>
      <c r="G19" s="6">
        <f t="shared" ref="G19:G20" si="5">E19/365*D19</f>
        <v>7637.9178082191784</v>
      </c>
    </row>
    <row r="20" spans="1:7" x14ac:dyDescent="0.3">
      <c r="B20" s="3">
        <v>33915</v>
      </c>
      <c r="C20" s="3">
        <v>34059</v>
      </c>
      <c r="D20" s="4">
        <f t="shared" si="4"/>
        <v>145</v>
      </c>
      <c r="E20" s="5">
        <v>13293</v>
      </c>
      <c r="F20" s="5"/>
      <c r="G20" s="6">
        <f t="shared" si="5"/>
        <v>5280.7808219178078</v>
      </c>
    </row>
    <row r="21" spans="1:7" x14ac:dyDescent="0.3">
      <c r="B21" s="7"/>
      <c r="C21" s="7"/>
      <c r="D21" s="4">
        <f>SUM(D19:D20)</f>
        <v>365</v>
      </c>
      <c r="E21" s="5"/>
      <c r="F21" s="5"/>
      <c r="G21" s="13">
        <f>SUM(G19:G20)</f>
        <v>12918.698630136987</v>
      </c>
    </row>
    <row r="23" spans="1:7" x14ac:dyDescent="0.3">
      <c r="A23" s="8" t="s">
        <v>123</v>
      </c>
      <c r="B23" s="1" t="s">
        <v>0</v>
      </c>
      <c r="C23" s="1" t="s">
        <v>1</v>
      </c>
      <c r="D23" s="1"/>
      <c r="E23" s="1" t="s">
        <v>2</v>
      </c>
      <c r="F23" s="2" t="s">
        <v>3</v>
      </c>
    </row>
    <row r="24" spans="1:7" x14ac:dyDescent="0.3">
      <c r="A24" t="s">
        <v>21</v>
      </c>
      <c r="B24" s="3">
        <v>33695</v>
      </c>
      <c r="C24" s="3">
        <v>33914</v>
      </c>
      <c r="D24" s="4">
        <f t="shared" ref="D24:D25" si="6">IF(B24&gt;0,C24-B24+1,0)</f>
        <v>220</v>
      </c>
      <c r="E24" s="5">
        <v>13278</v>
      </c>
      <c r="F24" s="5"/>
      <c r="G24" s="6">
        <f t="shared" ref="G24:G25" si="7">E24/365*D24</f>
        <v>8003.17808219178</v>
      </c>
    </row>
    <row r="25" spans="1:7" x14ac:dyDescent="0.3">
      <c r="B25" s="3">
        <v>33915</v>
      </c>
      <c r="C25" s="3">
        <v>34059</v>
      </c>
      <c r="D25" s="4">
        <f t="shared" si="6"/>
        <v>145</v>
      </c>
      <c r="E25" s="5">
        <v>13929</v>
      </c>
      <c r="F25" s="5"/>
      <c r="G25" s="6">
        <f t="shared" si="7"/>
        <v>5533.4383561643835</v>
      </c>
    </row>
    <row r="26" spans="1:7" x14ac:dyDescent="0.3">
      <c r="B26" s="7"/>
      <c r="C26" s="7"/>
      <c r="D26" s="4">
        <f>SUM(D24:D25)</f>
        <v>365</v>
      </c>
      <c r="E26" s="5"/>
      <c r="F26" s="5"/>
      <c r="G26" s="13">
        <f>SUM(G24:G25)</f>
        <v>13536.616438356163</v>
      </c>
    </row>
    <row r="28" spans="1:7" x14ac:dyDescent="0.3">
      <c r="A28" s="8" t="s">
        <v>123</v>
      </c>
      <c r="B28" s="1" t="s">
        <v>0</v>
      </c>
      <c r="C28" s="1" t="s">
        <v>1</v>
      </c>
      <c r="D28" s="1"/>
      <c r="E28" s="1" t="s">
        <v>2</v>
      </c>
      <c r="F28" s="2" t="s">
        <v>3</v>
      </c>
    </row>
    <row r="29" spans="1:7" x14ac:dyDescent="0.3">
      <c r="A29" t="s">
        <v>23</v>
      </c>
      <c r="B29" s="3">
        <v>33695</v>
      </c>
      <c r="C29" s="3">
        <v>33914</v>
      </c>
      <c r="D29" s="4">
        <f t="shared" ref="D29:D30" si="8">IF(B29&gt;0,C29-B29+1,0)</f>
        <v>220</v>
      </c>
      <c r="E29" s="5">
        <v>13935</v>
      </c>
      <c r="F29" s="5"/>
      <c r="G29" s="6">
        <f t="shared" ref="G29:G30" si="9">E29/365*D29</f>
        <v>8399.1780821917819</v>
      </c>
    </row>
    <row r="30" spans="1:7" x14ac:dyDescent="0.3">
      <c r="B30" s="3">
        <v>33915</v>
      </c>
      <c r="C30" s="3">
        <v>34059</v>
      </c>
      <c r="D30" s="4">
        <f t="shared" si="8"/>
        <v>145</v>
      </c>
      <c r="E30" s="5">
        <v>14619</v>
      </c>
      <c r="F30" s="5"/>
      <c r="G30" s="6">
        <f t="shared" si="9"/>
        <v>5807.5479452054797</v>
      </c>
    </row>
    <row r="31" spans="1:7" x14ac:dyDescent="0.3">
      <c r="B31" s="7"/>
      <c r="C31" s="7"/>
      <c r="D31" s="4">
        <f>SUM(D29:D30)</f>
        <v>365</v>
      </c>
      <c r="E31" s="5"/>
      <c r="F31" s="5"/>
      <c r="G31" s="13">
        <f>SUM(G29:G30)</f>
        <v>14206.726027397261</v>
      </c>
    </row>
    <row r="33" spans="1:7" x14ac:dyDescent="0.3">
      <c r="A33" s="8" t="s">
        <v>123</v>
      </c>
      <c r="B33" s="1" t="s">
        <v>0</v>
      </c>
      <c r="C33" s="1" t="s">
        <v>1</v>
      </c>
      <c r="D33" s="1"/>
      <c r="E33" s="1" t="s">
        <v>2</v>
      </c>
      <c r="F33" s="2" t="s">
        <v>3</v>
      </c>
    </row>
    <row r="34" spans="1:7" x14ac:dyDescent="0.3">
      <c r="A34" t="s">
        <v>24</v>
      </c>
      <c r="B34" s="3">
        <v>33695</v>
      </c>
      <c r="C34" s="3">
        <v>33914</v>
      </c>
      <c r="D34" s="4">
        <f t="shared" ref="D34:D35" si="10">IF(B34&gt;0,C34-B34+1,0)</f>
        <v>220</v>
      </c>
      <c r="E34" s="5">
        <v>15177</v>
      </c>
      <c r="F34" s="5"/>
      <c r="G34" s="6">
        <f t="shared" ref="G34:G35" si="11">E34/365*D34</f>
        <v>9147.7808219178096</v>
      </c>
    </row>
    <row r="35" spans="1:7" x14ac:dyDescent="0.3">
      <c r="A35" t="s">
        <v>116</v>
      </c>
      <c r="B35" s="3">
        <v>33915</v>
      </c>
      <c r="C35" s="3">
        <v>34059</v>
      </c>
      <c r="D35" s="4">
        <f t="shared" si="10"/>
        <v>145</v>
      </c>
      <c r="E35" s="5">
        <v>15921</v>
      </c>
      <c r="F35" s="5"/>
      <c r="G35" s="6">
        <f t="shared" si="11"/>
        <v>6324.7808219178078</v>
      </c>
    </row>
    <row r="36" spans="1:7" x14ac:dyDescent="0.3">
      <c r="B36" s="7"/>
      <c r="C36" s="7"/>
      <c r="D36" s="4">
        <f>SUM(D34:D35)</f>
        <v>365</v>
      </c>
      <c r="E36" s="5"/>
      <c r="F36" s="5"/>
      <c r="G36" s="13">
        <f>SUM(G34:G35)</f>
        <v>15472.561643835617</v>
      </c>
    </row>
    <row r="38" spans="1:7" x14ac:dyDescent="0.3">
      <c r="A38" s="8" t="s">
        <v>22</v>
      </c>
      <c r="B38" s="1" t="s">
        <v>0</v>
      </c>
      <c r="C38" s="1" t="s">
        <v>1</v>
      </c>
      <c r="D38" s="1"/>
      <c r="E38" s="1" t="s">
        <v>2</v>
      </c>
      <c r="F38" s="2" t="s">
        <v>3</v>
      </c>
    </row>
    <row r="39" spans="1:7" x14ac:dyDescent="0.3">
      <c r="A39" t="s">
        <v>124</v>
      </c>
      <c r="B39" s="3">
        <v>33695</v>
      </c>
      <c r="C39" s="3">
        <v>33914</v>
      </c>
      <c r="D39" s="4">
        <f t="shared" ref="D39:D40" si="12">IF(B39&gt;0,C39-B39+1,0)</f>
        <v>220</v>
      </c>
      <c r="E39" s="5">
        <v>14586</v>
      </c>
      <c r="F39" s="5"/>
      <c r="G39" s="6">
        <f t="shared" ref="G39:G40" si="13">E39/365*D39</f>
        <v>8791.5616438356155</v>
      </c>
    </row>
    <row r="40" spans="1:7" x14ac:dyDescent="0.3">
      <c r="A40" t="s">
        <v>25</v>
      </c>
      <c r="B40" s="3">
        <v>33915</v>
      </c>
      <c r="C40" s="3">
        <v>34059</v>
      </c>
      <c r="D40" s="4">
        <f t="shared" si="12"/>
        <v>145</v>
      </c>
      <c r="E40" s="5">
        <v>15300</v>
      </c>
      <c r="F40" s="5"/>
      <c r="G40" s="6">
        <f t="shared" si="13"/>
        <v>6078.0821917808225</v>
      </c>
    </row>
    <row r="41" spans="1:7" x14ac:dyDescent="0.3">
      <c r="B41" s="7"/>
      <c r="C41" s="7"/>
      <c r="D41" s="4">
        <f>SUM(D39:D40)</f>
        <v>365</v>
      </c>
      <c r="E41" s="5"/>
      <c r="F41" s="5"/>
      <c r="G41" s="13">
        <f>SUM(G39:G40)</f>
        <v>14869.643835616438</v>
      </c>
    </row>
    <row r="43" spans="1:7" x14ac:dyDescent="0.3">
      <c r="A43" s="8" t="s">
        <v>22</v>
      </c>
      <c r="B43" s="1" t="s">
        <v>0</v>
      </c>
      <c r="C43" s="1" t="s">
        <v>1</v>
      </c>
      <c r="D43" s="1"/>
      <c r="E43" s="1" t="s">
        <v>2</v>
      </c>
      <c r="F43" s="2" t="s">
        <v>3</v>
      </c>
    </row>
    <row r="44" spans="1:7" x14ac:dyDescent="0.3">
      <c r="A44" t="s">
        <v>124</v>
      </c>
      <c r="B44" s="3">
        <v>33695</v>
      </c>
      <c r="C44" s="3">
        <v>33914</v>
      </c>
      <c r="D44" s="4">
        <f t="shared" ref="D44:D45" si="14">IF(B44&gt;0,C44-B44+1,0)</f>
        <v>220</v>
      </c>
      <c r="E44" s="5">
        <v>15849</v>
      </c>
      <c r="F44" s="5"/>
      <c r="G44" s="6">
        <f t="shared" ref="G44:G45" si="15">E44/365*D44</f>
        <v>9552.8219178082181</v>
      </c>
    </row>
    <row r="45" spans="1:7" x14ac:dyDescent="0.3">
      <c r="A45" t="s">
        <v>26</v>
      </c>
      <c r="B45" s="3">
        <v>33915</v>
      </c>
      <c r="C45" s="3">
        <v>34059</v>
      </c>
      <c r="D45" s="4">
        <f t="shared" si="14"/>
        <v>145</v>
      </c>
      <c r="E45" s="5">
        <v>16626</v>
      </c>
      <c r="F45" s="5"/>
      <c r="G45" s="6">
        <f t="shared" si="15"/>
        <v>6604.8493150684935</v>
      </c>
    </row>
    <row r="46" spans="1:7" x14ac:dyDescent="0.3">
      <c r="B46" s="7"/>
      <c r="C46" s="7"/>
      <c r="D46" s="4">
        <f>SUM(D44:D45)</f>
        <v>365</v>
      </c>
      <c r="E46" s="5"/>
      <c r="F46" s="5"/>
      <c r="G46" s="13">
        <f>SUM(G44:G45)</f>
        <v>16157.671232876712</v>
      </c>
    </row>
    <row r="48" spans="1:7" x14ac:dyDescent="0.3">
      <c r="A48" s="8" t="s">
        <v>27</v>
      </c>
      <c r="B48" s="1" t="s">
        <v>0</v>
      </c>
      <c r="C48" s="1" t="s">
        <v>1</v>
      </c>
      <c r="D48" s="1"/>
      <c r="E48" s="1" t="s">
        <v>2</v>
      </c>
      <c r="F48" s="2" t="s">
        <v>3</v>
      </c>
    </row>
    <row r="49" spans="1:7" x14ac:dyDescent="0.3">
      <c r="A49" t="s">
        <v>29</v>
      </c>
      <c r="B49" s="3">
        <v>33695</v>
      </c>
      <c r="C49" s="3">
        <v>33914</v>
      </c>
      <c r="D49" s="4">
        <f t="shared" ref="D49:D50" si="16">IF(B49&gt;0,C49-B49+1,0)</f>
        <v>220</v>
      </c>
      <c r="E49" s="5">
        <v>16251</v>
      </c>
      <c r="F49" s="5"/>
      <c r="G49" s="6">
        <f t="shared" ref="G49:G50" si="17">E49/365*D49</f>
        <v>9795.1232876712329</v>
      </c>
    </row>
    <row r="50" spans="1:7" x14ac:dyDescent="0.3">
      <c r="B50" s="3">
        <v>33915</v>
      </c>
      <c r="C50" s="3">
        <v>34059</v>
      </c>
      <c r="D50" s="4">
        <f t="shared" si="16"/>
        <v>145</v>
      </c>
      <c r="E50" s="5">
        <v>17046</v>
      </c>
      <c r="F50" s="5"/>
      <c r="G50" s="6">
        <f t="shared" si="17"/>
        <v>6771.6986301369861</v>
      </c>
    </row>
    <row r="51" spans="1:7" x14ac:dyDescent="0.3">
      <c r="B51" s="7"/>
      <c r="C51" s="7"/>
      <c r="D51" s="4">
        <f>SUM(D49:D50)</f>
        <v>365</v>
      </c>
      <c r="E51" s="5"/>
      <c r="F51" s="5"/>
      <c r="G51" s="13">
        <f>SUM(G49:G50)</f>
        <v>16566.821917808218</v>
      </c>
    </row>
    <row r="53" spans="1:7" x14ac:dyDescent="0.3">
      <c r="A53" s="8" t="s">
        <v>27</v>
      </c>
      <c r="B53" s="1" t="s">
        <v>0</v>
      </c>
      <c r="C53" s="1" t="s">
        <v>1</v>
      </c>
      <c r="D53" s="1"/>
      <c r="E53" s="1" t="s">
        <v>2</v>
      </c>
      <c r="F53" s="2" t="s">
        <v>3</v>
      </c>
    </row>
    <row r="54" spans="1:7" x14ac:dyDescent="0.3">
      <c r="A54" t="s">
        <v>28</v>
      </c>
      <c r="B54" s="3">
        <v>33695</v>
      </c>
      <c r="C54" s="3">
        <v>33914</v>
      </c>
      <c r="D54" s="4">
        <f t="shared" ref="D54:D55" si="18">IF(B54&gt;0,C54-B54+1,0)</f>
        <v>220</v>
      </c>
      <c r="E54" s="5">
        <v>16917</v>
      </c>
      <c r="F54" s="5"/>
      <c r="G54" s="6">
        <f t="shared" ref="G54:G55" si="19">E54/365*D54</f>
        <v>10196.547945205481</v>
      </c>
    </row>
    <row r="55" spans="1:7" x14ac:dyDescent="0.3">
      <c r="B55" s="3">
        <v>33915</v>
      </c>
      <c r="C55" s="3">
        <v>34059</v>
      </c>
      <c r="D55" s="4">
        <f t="shared" si="18"/>
        <v>145</v>
      </c>
      <c r="E55" s="5">
        <v>17745</v>
      </c>
      <c r="F55" s="5"/>
      <c r="G55" s="6">
        <f t="shared" si="19"/>
        <v>7049.3835616438355</v>
      </c>
    </row>
    <row r="56" spans="1:7" x14ac:dyDescent="0.3">
      <c r="B56" s="7"/>
      <c r="C56" s="7"/>
      <c r="D56" s="4">
        <f>SUM(D54:D55)</f>
        <v>365</v>
      </c>
      <c r="E56" s="5"/>
      <c r="F56" s="5"/>
      <c r="G56" s="13">
        <f>SUM(G54:G55)</f>
        <v>17245.931506849316</v>
      </c>
    </row>
    <row r="58" spans="1:7" x14ac:dyDescent="0.3">
      <c r="A58" s="8" t="s">
        <v>30</v>
      </c>
      <c r="B58" s="1" t="s">
        <v>0</v>
      </c>
      <c r="C58" s="1" t="s">
        <v>1</v>
      </c>
      <c r="D58" s="1"/>
      <c r="E58" s="1" t="s">
        <v>2</v>
      </c>
      <c r="F58" s="2" t="s">
        <v>3</v>
      </c>
    </row>
    <row r="59" spans="1:7" x14ac:dyDescent="0.3">
      <c r="A59" t="s">
        <v>118</v>
      </c>
      <c r="B59" s="3">
        <v>33695</v>
      </c>
      <c r="C59" s="3">
        <v>33914</v>
      </c>
      <c r="D59" s="4">
        <f t="shared" ref="D59:D60" si="20">IF(B59&gt;0,C59-B59+1,0)</f>
        <v>220</v>
      </c>
      <c r="E59" s="5">
        <v>16662</v>
      </c>
      <c r="F59" s="5"/>
      <c r="G59" s="6">
        <f t="shared" ref="G59:G60" si="21">E59/365*D59</f>
        <v>10042.849315068494</v>
      </c>
    </row>
    <row r="60" spans="1:7" x14ac:dyDescent="0.3">
      <c r="B60" s="3">
        <v>33915</v>
      </c>
      <c r="C60" s="3">
        <v>34059</v>
      </c>
      <c r="D60" s="4">
        <f t="shared" si="20"/>
        <v>145</v>
      </c>
      <c r="E60" s="5">
        <v>17478</v>
      </c>
      <c r="F60" s="5"/>
      <c r="G60" s="6">
        <f t="shared" si="21"/>
        <v>6943.3150684931506</v>
      </c>
    </row>
    <row r="61" spans="1:7" x14ac:dyDescent="0.3">
      <c r="B61" s="7"/>
      <c r="C61" s="7"/>
      <c r="D61" s="4">
        <f>SUM(D59:D60)</f>
        <v>365</v>
      </c>
      <c r="E61" s="5"/>
      <c r="F61" s="5"/>
      <c r="G61" s="13">
        <f>SUM(G59:G60)</f>
        <v>16986.164383561645</v>
      </c>
    </row>
    <row r="63" spans="1:7" x14ac:dyDescent="0.3">
      <c r="A63" s="8" t="s">
        <v>30</v>
      </c>
      <c r="B63" s="1" t="s">
        <v>0</v>
      </c>
      <c r="C63" s="1" t="s">
        <v>1</v>
      </c>
      <c r="D63" s="1"/>
      <c r="E63" s="1" t="s">
        <v>2</v>
      </c>
      <c r="F63" s="2" t="s">
        <v>3</v>
      </c>
    </row>
    <row r="64" spans="1:7" x14ac:dyDescent="0.3">
      <c r="A64" t="s">
        <v>31</v>
      </c>
      <c r="B64" s="3">
        <v>33695</v>
      </c>
      <c r="C64" s="3">
        <v>33914</v>
      </c>
      <c r="D64" s="4">
        <f t="shared" ref="D64:D65" si="22">IF(B64&gt;0,C64-B64+1,0)</f>
        <v>220</v>
      </c>
      <c r="E64" s="5">
        <v>17331</v>
      </c>
      <c r="F64" s="5"/>
      <c r="G64" s="6">
        <f t="shared" ref="G64:G65" si="23">E64/365*D64</f>
        <v>10446.082191780823</v>
      </c>
    </row>
    <row r="65" spans="1:7" x14ac:dyDescent="0.3">
      <c r="B65" s="3">
        <v>33915</v>
      </c>
      <c r="C65" s="3">
        <v>34059</v>
      </c>
      <c r="D65" s="4">
        <f t="shared" si="22"/>
        <v>145</v>
      </c>
      <c r="E65" s="5">
        <v>18180</v>
      </c>
      <c r="F65" s="5"/>
      <c r="G65" s="6">
        <f t="shared" si="23"/>
        <v>7222.1917808219177</v>
      </c>
    </row>
    <row r="66" spans="1:7" x14ac:dyDescent="0.3">
      <c r="B66" s="7"/>
      <c r="C66" s="7"/>
      <c r="D66" s="4">
        <f>SUM(D64:D65)</f>
        <v>365</v>
      </c>
      <c r="E66" s="5"/>
      <c r="F66" s="5"/>
      <c r="G66" s="13">
        <f>SUM(G64:G65)</f>
        <v>17668.273972602739</v>
      </c>
    </row>
    <row r="68" spans="1:7" x14ac:dyDescent="0.3">
      <c r="A68" s="8" t="s">
        <v>30</v>
      </c>
      <c r="B68" s="1" t="s">
        <v>0</v>
      </c>
      <c r="C68" s="1" t="s">
        <v>1</v>
      </c>
      <c r="D68" s="1"/>
      <c r="E68" s="1" t="s">
        <v>2</v>
      </c>
      <c r="F68" s="2" t="s">
        <v>3</v>
      </c>
    </row>
    <row r="69" spans="1:7" x14ac:dyDescent="0.3">
      <c r="A69" t="s">
        <v>119</v>
      </c>
      <c r="B69" s="3">
        <v>33695</v>
      </c>
      <c r="C69" s="3">
        <v>33914</v>
      </c>
      <c r="D69" s="4">
        <f t="shared" ref="D69:D70" si="24">IF(B69&gt;0,C69-B69+1,0)</f>
        <v>220</v>
      </c>
      <c r="E69" s="5">
        <v>17304</v>
      </c>
      <c r="F69" s="5"/>
      <c r="G69" s="6">
        <f t="shared" ref="G69:G70" si="25">E69/365*D69</f>
        <v>10429.808219178081</v>
      </c>
    </row>
    <row r="70" spans="1:7" x14ac:dyDescent="0.3">
      <c r="B70" s="3">
        <v>33915</v>
      </c>
      <c r="C70" s="3">
        <v>34059</v>
      </c>
      <c r="D70" s="4">
        <f t="shared" si="24"/>
        <v>145</v>
      </c>
      <c r="E70" s="5">
        <v>18153</v>
      </c>
      <c r="F70" s="5"/>
      <c r="G70" s="6">
        <f t="shared" si="25"/>
        <v>7211.465753424658</v>
      </c>
    </row>
    <row r="71" spans="1:7" x14ac:dyDescent="0.3">
      <c r="B71" s="7"/>
      <c r="C71" s="7"/>
      <c r="D71" s="4">
        <f>SUM(D69:D70)</f>
        <v>365</v>
      </c>
      <c r="E71" s="5"/>
      <c r="F71" s="5"/>
      <c r="G71" s="13">
        <f>SUM(G69:G70)</f>
        <v>17641.273972602739</v>
      </c>
    </row>
    <row r="73" spans="1:7" x14ac:dyDescent="0.3">
      <c r="A73" s="8" t="s">
        <v>30</v>
      </c>
      <c r="B73" s="1" t="s">
        <v>0</v>
      </c>
      <c r="C73" s="1" t="s">
        <v>1</v>
      </c>
      <c r="D73" s="1"/>
      <c r="E73" s="1" t="s">
        <v>2</v>
      </c>
      <c r="F73" s="2" t="s">
        <v>3</v>
      </c>
    </row>
    <row r="74" spans="1:7" x14ac:dyDescent="0.3">
      <c r="A74" t="s">
        <v>32</v>
      </c>
      <c r="B74" s="3">
        <v>33695</v>
      </c>
      <c r="C74" s="3">
        <v>33914</v>
      </c>
      <c r="D74" s="4">
        <f t="shared" ref="D74:D75" si="26">IF(B74&gt;0,C74-B74+1,0)</f>
        <v>220</v>
      </c>
      <c r="E74" s="5">
        <v>17970</v>
      </c>
      <c r="F74" s="5"/>
      <c r="G74" s="6">
        <f t="shared" ref="G74:G75" si="27">E74/365*D74</f>
        <v>10831.232876712329</v>
      </c>
    </row>
    <row r="75" spans="1:7" x14ac:dyDescent="0.3">
      <c r="B75" s="3">
        <v>33915</v>
      </c>
      <c r="C75" s="3">
        <v>34059</v>
      </c>
      <c r="D75" s="4">
        <f t="shared" si="26"/>
        <v>145</v>
      </c>
      <c r="E75" s="5">
        <v>18852</v>
      </c>
      <c r="F75" s="5"/>
      <c r="G75" s="6">
        <f t="shared" si="27"/>
        <v>7489.1506849315074</v>
      </c>
    </row>
    <row r="76" spans="1:7" x14ac:dyDescent="0.3">
      <c r="B76" s="7"/>
      <c r="C76" s="7"/>
      <c r="D76" s="4">
        <f>SUM(D74:D75)</f>
        <v>365</v>
      </c>
      <c r="E76" s="5"/>
      <c r="F76" s="5"/>
      <c r="G76" s="13">
        <f>SUM(G74:G75)</f>
        <v>18320.383561643837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6"/>
  <sheetViews>
    <sheetView workbookViewId="0">
      <selection activeCell="G5" sqref="G5"/>
    </sheetView>
  </sheetViews>
  <sheetFormatPr defaultRowHeight="14.4" x14ac:dyDescent="0.3"/>
  <cols>
    <col min="1" max="1" width="26.77734375" bestFit="1" customWidth="1"/>
    <col min="2" max="3" width="10.77734375" bestFit="1" customWidth="1"/>
    <col min="5" max="5" width="13.77734375"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33329</v>
      </c>
      <c r="C4" s="3">
        <v>33548</v>
      </c>
      <c r="D4" s="4">
        <f t="shared" ref="D4:D5" si="0">IF(B4&gt;0,C4-B4+1,0)</f>
        <v>220</v>
      </c>
      <c r="E4" s="5">
        <v>11313</v>
      </c>
      <c r="F4" s="5"/>
      <c r="G4" s="6">
        <f>E4/366*D4</f>
        <v>6800.1639344262294</v>
      </c>
    </row>
    <row r="5" spans="1:7" x14ac:dyDescent="0.3">
      <c r="B5" s="3">
        <v>33549</v>
      </c>
      <c r="C5" s="3">
        <v>33694</v>
      </c>
      <c r="D5" s="4">
        <f t="shared" si="0"/>
        <v>146</v>
      </c>
      <c r="E5" s="5">
        <v>11946</v>
      </c>
      <c r="F5" s="5"/>
      <c r="G5" s="6">
        <f>E5/366*D5</f>
        <v>4765.3442622950824</v>
      </c>
    </row>
    <row r="6" spans="1:7" x14ac:dyDescent="0.3">
      <c r="B6" s="7"/>
      <c r="C6" s="7"/>
      <c r="D6" s="4">
        <f>SUM(D4:D5)</f>
        <v>366</v>
      </c>
      <c r="E6" s="5"/>
      <c r="F6" s="5"/>
      <c r="G6" s="13">
        <f>SUM(G4:G5)</f>
        <v>11565.508196721312</v>
      </c>
    </row>
    <row r="8" spans="1:7" x14ac:dyDescent="0.3">
      <c r="A8" s="8" t="s">
        <v>18</v>
      </c>
      <c r="B8" s="1" t="s">
        <v>0</v>
      </c>
      <c r="C8" s="1" t="s">
        <v>1</v>
      </c>
      <c r="D8" s="1"/>
      <c r="E8" s="1" t="s">
        <v>2</v>
      </c>
      <c r="F8" s="2" t="s">
        <v>3</v>
      </c>
    </row>
    <row r="9" spans="1:7" x14ac:dyDescent="0.3">
      <c r="A9" t="s">
        <v>83</v>
      </c>
      <c r="B9" s="3">
        <v>33329</v>
      </c>
      <c r="C9" s="3">
        <v>33548</v>
      </c>
      <c r="D9" s="4">
        <f t="shared" ref="D9:D10" si="1">IF(B9&gt;0,C9-B9+1,0)</f>
        <v>220</v>
      </c>
      <c r="E9" s="5">
        <v>11832</v>
      </c>
      <c r="F9" s="5"/>
      <c r="G9" s="6">
        <f t="shared" ref="G9:G10" si="2">E9/366*D9</f>
        <v>7112.1311475409839</v>
      </c>
    </row>
    <row r="10" spans="1:7" x14ac:dyDescent="0.3">
      <c r="B10" s="3">
        <v>33549</v>
      </c>
      <c r="C10" s="3">
        <v>33694</v>
      </c>
      <c r="D10" s="4">
        <f t="shared" si="1"/>
        <v>146</v>
      </c>
      <c r="E10" s="5">
        <v>12495</v>
      </c>
      <c r="F10" s="5"/>
      <c r="G10" s="6">
        <f t="shared" si="2"/>
        <v>4984.3442622950824</v>
      </c>
    </row>
    <row r="11" spans="1:7" x14ac:dyDescent="0.3">
      <c r="B11" s="7"/>
      <c r="C11" s="7"/>
      <c r="D11" s="4">
        <f>SUM(D9:D10)</f>
        <v>366</v>
      </c>
      <c r="E11" s="5"/>
      <c r="F11" s="5"/>
      <c r="G11" s="13">
        <f>SUM(G9:G10)</f>
        <v>12096.475409836066</v>
      </c>
    </row>
    <row r="13" spans="1:7" x14ac:dyDescent="0.3">
      <c r="A13" s="8" t="s">
        <v>123</v>
      </c>
      <c r="B13" s="1" t="s">
        <v>0</v>
      </c>
      <c r="C13" s="1" t="s">
        <v>1</v>
      </c>
      <c r="D13" s="1"/>
      <c r="E13" s="1" t="s">
        <v>2</v>
      </c>
      <c r="F13" s="2" t="s">
        <v>3</v>
      </c>
    </row>
    <row r="14" spans="1:7" x14ac:dyDescent="0.3">
      <c r="A14" t="s">
        <v>64</v>
      </c>
      <c r="B14" s="3">
        <v>33329</v>
      </c>
      <c r="C14" s="3">
        <v>33548</v>
      </c>
      <c r="D14" s="4">
        <f t="shared" ref="D14:D15" si="3">IF(B14&gt;0,C14-B14+1,0)</f>
        <v>220</v>
      </c>
      <c r="E14" s="5">
        <v>11484</v>
      </c>
      <c r="F14" s="5"/>
      <c r="G14" s="6">
        <f t="shared" ref="G14:G15" si="4">E14/366*D14</f>
        <v>6902.9508196721317</v>
      </c>
    </row>
    <row r="15" spans="1:7" x14ac:dyDescent="0.3">
      <c r="B15" s="3">
        <v>33549</v>
      </c>
      <c r="C15" s="3">
        <v>33694</v>
      </c>
      <c r="D15" s="4">
        <f t="shared" si="3"/>
        <v>146</v>
      </c>
      <c r="E15" s="5">
        <v>12126</v>
      </c>
      <c r="F15" s="5"/>
      <c r="G15" s="6">
        <f t="shared" si="4"/>
        <v>4837.1475409836066</v>
      </c>
    </row>
    <row r="16" spans="1:7" x14ac:dyDescent="0.3">
      <c r="B16" s="7"/>
      <c r="C16" s="7"/>
      <c r="D16" s="4">
        <f>SUM(D14:D15)</f>
        <v>366</v>
      </c>
      <c r="E16" s="5"/>
      <c r="F16" s="5"/>
      <c r="G16" s="13">
        <f>SUM(G14:G15)</f>
        <v>11740.098360655738</v>
      </c>
    </row>
    <row r="18" spans="1:7" x14ac:dyDescent="0.3">
      <c r="A18" s="8" t="s">
        <v>123</v>
      </c>
      <c r="B18" s="1" t="s">
        <v>0</v>
      </c>
      <c r="C18" s="1" t="s">
        <v>1</v>
      </c>
      <c r="D18" s="1"/>
      <c r="E18" s="1" t="s">
        <v>2</v>
      </c>
      <c r="F18" s="2" t="s">
        <v>3</v>
      </c>
    </row>
    <row r="19" spans="1:7" x14ac:dyDescent="0.3">
      <c r="A19" t="s">
        <v>122</v>
      </c>
      <c r="B19" s="3">
        <v>33329</v>
      </c>
      <c r="C19" s="3">
        <v>33548</v>
      </c>
      <c r="D19" s="4">
        <f t="shared" ref="D19:D20" si="5">IF(B19&gt;0,C19-B19+1,0)</f>
        <v>220</v>
      </c>
      <c r="E19" s="5">
        <v>12000</v>
      </c>
      <c r="F19" s="5"/>
      <c r="G19" s="6">
        <f t="shared" ref="G19:G20" si="6">E19/366*D19</f>
        <v>7213.1147540983602</v>
      </c>
    </row>
    <row r="20" spans="1:7" x14ac:dyDescent="0.3">
      <c r="B20" s="3">
        <v>33549</v>
      </c>
      <c r="C20" s="3">
        <v>33694</v>
      </c>
      <c r="D20" s="4">
        <f t="shared" si="5"/>
        <v>146</v>
      </c>
      <c r="E20" s="5">
        <v>12672</v>
      </c>
      <c r="F20" s="5"/>
      <c r="G20" s="6">
        <f t="shared" si="6"/>
        <v>5054.9508196721317</v>
      </c>
    </row>
    <row r="21" spans="1:7" x14ac:dyDescent="0.3">
      <c r="B21" s="7"/>
      <c r="C21" s="7"/>
      <c r="D21" s="4">
        <f>SUM(D19:D20)</f>
        <v>366</v>
      </c>
      <c r="E21" s="5"/>
      <c r="F21" s="5"/>
      <c r="G21" s="13">
        <f>SUM(G19:G20)</f>
        <v>12268.065573770491</v>
      </c>
    </row>
    <row r="23" spans="1:7" x14ac:dyDescent="0.3">
      <c r="A23" s="8" t="s">
        <v>123</v>
      </c>
      <c r="B23" s="1" t="s">
        <v>0</v>
      </c>
      <c r="C23" s="1" t="s">
        <v>1</v>
      </c>
      <c r="D23" s="1"/>
      <c r="E23" s="1" t="s">
        <v>2</v>
      </c>
      <c r="F23" s="2" t="s">
        <v>3</v>
      </c>
    </row>
    <row r="24" spans="1:7" x14ac:dyDescent="0.3">
      <c r="A24" t="s">
        <v>21</v>
      </c>
      <c r="B24" s="3">
        <v>33329</v>
      </c>
      <c r="C24" s="3">
        <v>33548</v>
      </c>
      <c r="D24" s="4">
        <f t="shared" ref="D24:D25" si="7">IF(B24&gt;0,C24-B24+1,0)</f>
        <v>220</v>
      </c>
      <c r="E24" s="5">
        <v>12573</v>
      </c>
      <c r="F24" s="5"/>
      <c r="G24" s="6">
        <f t="shared" ref="G24:G25" si="8">E24/366*D24</f>
        <v>7557.5409836065564</v>
      </c>
    </row>
    <row r="25" spans="1:7" x14ac:dyDescent="0.3">
      <c r="B25" s="3">
        <v>33549</v>
      </c>
      <c r="C25" s="3">
        <v>33694</v>
      </c>
      <c r="D25" s="4">
        <f t="shared" si="7"/>
        <v>146</v>
      </c>
      <c r="E25" s="5">
        <v>13278</v>
      </c>
      <c r="F25" s="5"/>
      <c r="G25" s="6">
        <f t="shared" si="8"/>
        <v>5296.688524590164</v>
      </c>
    </row>
    <row r="26" spans="1:7" x14ac:dyDescent="0.3">
      <c r="B26" s="7"/>
      <c r="C26" s="7"/>
      <c r="D26" s="4">
        <f>SUM(D24:D25)</f>
        <v>366</v>
      </c>
      <c r="E26" s="5"/>
      <c r="F26" s="5"/>
      <c r="G26" s="13">
        <f>SUM(G24:G25)</f>
        <v>12854.22950819672</v>
      </c>
    </row>
    <row r="28" spans="1:7" x14ac:dyDescent="0.3">
      <c r="A28" s="8" t="s">
        <v>123</v>
      </c>
      <c r="B28" s="1" t="s">
        <v>0</v>
      </c>
      <c r="C28" s="1" t="s">
        <v>1</v>
      </c>
      <c r="D28" s="1"/>
      <c r="E28" s="1" t="s">
        <v>2</v>
      </c>
      <c r="F28" s="2" t="s">
        <v>3</v>
      </c>
    </row>
    <row r="29" spans="1:7" x14ac:dyDescent="0.3">
      <c r="A29" t="s">
        <v>23</v>
      </c>
      <c r="B29" s="3">
        <v>33329</v>
      </c>
      <c r="C29" s="3">
        <v>33548</v>
      </c>
      <c r="D29" s="4">
        <f t="shared" ref="D29:D30" si="9">IF(B29&gt;0,C29-B29+1,0)</f>
        <v>220</v>
      </c>
      <c r="E29" s="5">
        <v>13197</v>
      </c>
      <c r="F29" s="5"/>
      <c r="G29" s="6">
        <f t="shared" ref="G29:G30" si="10">E29/366*D29</f>
        <v>7932.6229508196711</v>
      </c>
    </row>
    <row r="30" spans="1:7" x14ac:dyDescent="0.3">
      <c r="B30" s="3">
        <v>33549</v>
      </c>
      <c r="C30" s="3">
        <v>33694</v>
      </c>
      <c r="D30" s="4">
        <f t="shared" si="9"/>
        <v>146</v>
      </c>
      <c r="E30" s="5">
        <v>13935</v>
      </c>
      <c r="F30" s="5"/>
      <c r="G30" s="6">
        <f t="shared" si="10"/>
        <v>5558.7704918032787</v>
      </c>
    </row>
    <row r="31" spans="1:7" x14ac:dyDescent="0.3">
      <c r="B31" s="7"/>
      <c r="C31" s="7"/>
      <c r="D31" s="4">
        <f>SUM(D29:D30)</f>
        <v>366</v>
      </c>
      <c r="E31" s="5"/>
      <c r="F31" s="5"/>
      <c r="G31" s="13">
        <f>SUM(G29:G30)</f>
        <v>13491.39344262295</v>
      </c>
    </row>
    <row r="33" spans="1:7" x14ac:dyDescent="0.3">
      <c r="A33" s="8" t="s">
        <v>123</v>
      </c>
      <c r="B33" s="1" t="s">
        <v>0</v>
      </c>
      <c r="C33" s="1" t="s">
        <v>1</v>
      </c>
      <c r="D33" s="1"/>
      <c r="E33" s="1" t="s">
        <v>2</v>
      </c>
      <c r="F33" s="2" t="s">
        <v>3</v>
      </c>
    </row>
    <row r="34" spans="1:7" x14ac:dyDescent="0.3">
      <c r="A34" t="s">
        <v>24</v>
      </c>
      <c r="B34" s="3">
        <v>33329</v>
      </c>
      <c r="C34" s="3">
        <v>33548</v>
      </c>
      <c r="D34" s="4">
        <f t="shared" ref="D34:D35" si="11">IF(B34&gt;0,C34-B34+1,0)</f>
        <v>220</v>
      </c>
      <c r="E34" s="5">
        <v>14373</v>
      </c>
      <c r="F34" s="5"/>
      <c r="G34" s="6">
        <f t="shared" ref="G34:G35" si="12">E34/366*D34</f>
        <v>8639.5081967213118</v>
      </c>
    </row>
    <row r="35" spans="1:7" x14ac:dyDescent="0.3">
      <c r="A35" t="s">
        <v>116</v>
      </c>
      <c r="B35" s="3">
        <v>33549</v>
      </c>
      <c r="C35" s="3">
        <v>33694</v>
      </c>
      <c r="D35" s="4">
        <f t="shared" si="11"/>
        <v>146</v>
      </c>
      <c r="E35" s="5">
        <v>15177</v>
      </c>
      <c r="F35" s="5"/>
      <c r="G35" s="6">
        <f t="shared" si="12"/>
        <v>6054.2131147540977</v>
      </c>
    </row>
    <row r="36" spans="1:7" x14ac:dyDescent="0.3">
      <c r="B36" s="7"/>
      <c r="C36" s="7"/>
      <c r="D36" s="4">
        <f>SUM(D34:D35)</f>
        <v>366</v>
      </c>
      <c r="E36" s="5"/>
      <c r="F36" s="5"/>
      <c r="G36" s="13">
        <f>SUM(G34:G35)</f>
        <v>14693.721311475409</v>
      </c>
    </row>
    <row r="38" spans="1:7" x14ac:dyDescent="0.3">
      <c r="A38" s="8" t="s">
        <v>22</v>
      </c>
      <c r="B38" s="1" t="s">
        <v>0</v>
      </c>
      <c r="C38" s="1" t="s">
        <v>1</v>
      </c>
      <c r="D38" s="1"/>
      <c r="E38" s="1" t="s">
        <v>2</v>
      </c>
      <c r="F38" s="2" t="s">
        <v>3</v>
      </c>
    </row>
    <row r="39" spans="1:7" x14ac:dyDescent="0.3">
      <c r="A39" t="s">
        <v>124</v>
      </c>
      <c r="B39" s="3">
        <v>33329</v>
      </c>
      <c r="C39" s="3">
        <v>33548</v>
      </c>
      <c r="D39" s="4">
        <f t="shared" ref="D39:D40" si="13">IF(B39&gt;0,C39-B39+1,0)</f>
        <v>220</v>
      </c>
      <c r="E39" s="5">
        <v>13812</v>
      </c>
      <c r="F39" s="5"/>
      <c r="G39" s="6">
        <f t="shared" ref="G39:G40" si="14">E39/366*D39</f>
        <v>8302.2950819672133</v>
      </c>
    </row>
    <row r="40" spans="1:7" x14ac:dyDescent="0.3">
      <c r="A40" t="s">
        <v>25</v>
      </c>
      <c r="B40" s="3">
        <v>33549</v>
      </c>
      <c r="C40" s="3">
        <v>33694</v>
      </c>
      <c r="D40" s="4">
        <f t="shared" si="13"/>
        <v>146</v>
      </c>
      <c r="E40" s="5">
        <v>14586</v>
      </c>
      <c r="F40" s="5"/>
      <c r="G40" s="6">
        <f t="shared" si="14"/>
        <v>5818.4590163934417</v>
      </c>
    </row>
    <row r="41" spans="1:7" x14ac:dyDescent="0.3">
      <c r="B41" s="7"/>
      <c r="C41" s="7"/>
      <c r="D41" s="4">
        <f>SUM(D39:D40)</f>
        <v>366</v>
      </c>
      <c r="E41" s="5"/>
      <c r="F41" s="5"/>
      <c r="G41" s="13">
        <f>SUM(G39:G40)</f>
        <v>14120.754098360656</v>
      </c>
    </row>
    <row r="43" spans="1:7" x14ac:dyDescent="0.3">
      <c r="A43" s="8" t="s">
        <v>22</v>
      </c>
      <c r="B43" s="1" t="s">
        <v>0</v>
      </c>
      <c r="C43" s="1" t="s">
        <v>1</v>
      </c>
      <c r="D43" s="1"/>
      <c r="E43" s="1" t="s">
        <v>2</v>
      </c>
      <c r="F43" s="2" t="s">
        <v>3</v>
      </c>
    </row>
    <row r="44" spans="1:7" x14ac:dyDescent="0.3">
      <c r="A44" t="s">
        <v>124</v>
      </c>
      <c r="B44" s="3">
        <v>33329</v>
      </c>
      <c r="C44" s="3">
        <v>33548</v>
      </c>
      <c r="D44" s="4">
        <f t="shared" ref="D44:D45" si="15">IF(B44&gt;0,C44-B44+1,0)</f>
        <v>220</v>
      </c>
      <c r="E44" s="5">
        <v>15009</v>
      </c>
      <c r="F44" s="5"/>
      <c r="G44" s="6">
        <f t="shared" ref="G44:G45" si="16">E44/366*D44</f>
        <v>9021.8032786885251</v>
      </c>
    </row>
    <row r="45" spans="1:7" x14ac:dyDescent="0.3">
      <c r="A45" t="s">
        <v>26</v>
      </c>
      <c r="B45" s="3">
        <v>33549</v>
      </c>
      <c r="C45" s="3">
        <v>33694</v>
      </c>
      <c r="D45" s="4">
        <f t="shared" si="15"/>
        <v>146</v>
      </c>
      <c r="E45" s="5">
        <v>15849</v>
      </c>
      <c r="F45" s="5"/>
      <c r="G45" s="6">
        <f t="shared" si="16"/>
        <v>6322.2786885245905</v>
      </c>
    </row>
    <row r="46" spans="1:7" x14ac:dyDescent="0.3">
      <c r="B46" s="7"/>
      <c r="C46" s="7"/>
      <c r="D46" s="4">
        <f>SUM(D44:D45)</f>
        <v>366</v>
      </c>
      <c r="E46" s="5"/>
      <c r="F46" s="5"/>
      <c r="G46" s="13">
        <f>SUM(G44:G45)</f>
        <v>15344.081967213115</v>
      </c>
    </row>
    <row r="48" spans="1:7" x14ac:dyDescent="0.3">
      <c r="A48" s="8" t="s">
        <v>27</v>
      </c>
      <c r="B48" s="1" t="s">
        <v>0</v>
      </c>
      <c r="C48" s="1" t="s">
        <v>1</v>
      </c>
      <c r="D48" s="1"/>
      <c r="E48" s="1" t="s">
        <v>2</v>
      </c>
      <c r="F48" s="2" t="s">
        <v>3</v>
      </c>
    </row>
    <row r="49" spans="1:7" x14ac:dyDescent="0.3">
      <c r="A49" t="s">
        <v>29</v>
      </c>
      <c r="B49" s="3">
        <v>33329</v>
      </c>
      <c r="C49" s="3">
        <v>33548</v>
      </c>
      <c r="D49" s="4">
        <f t="shared" ref="D49:D50" si="17">IF(B49&gt;0,C49-B49+1,0)</f>
        <v>220</v>
      </c>
      <c r="E49" s="5">
        <v>15390</v>
      </c>
      <c r="F49" s="5"/>
      <c r="G49" s="6">
        <f t="shared" ref="G49:G50" si="18">E49/366*D49</f>
        <v>9250.8196721311469</v>
      </c>
    </row>
    <row r="50" spans="1:7" x14ac:dyDescent="0.3">
      <c r="B50" s="3">
        <v>33549</v>
      </c>
      <c r="C50" s="3">
        <v>33694</v>
      </c>
      <c r="D50" s="4">
        <f t="shared" si="17"/>
        <v>146</v>
      </c>
      <c r="E50" s="5">
        <v>16251</v>
      </c>
      <c r="F50" s="5"/>
      <c r="G50" s="6">
        <f t="shared" si="18"/>
        <v>6482.6393442622948</v>
      </c>
    </row>
    <row r="51" spans="1:7" x14ac:dyDescent="0.3">
      <c r="B51" s="7"/>
      <c r="C51" s="7"/>
      <c r="D51" s="4">
        <f>SUM(D49:D50)</f>
        <v>366</v>
      </c>
      <c r="E51" s="5"/>
      <c r="F51" s="5"/>
      <c r="G51" s="13">
        <f>SUM(G49:G50)</f>
        <v>15733.459016393441</v>
      </c>
    </row>
    <row r="53" spans="1:7" x14ac:dyDescent="0.3">
      <c r="A53" s="8" t="s">
        <v>27</v>
      </c>
      <c r="B53" s="1" t="s">
        <v>0</v>
      </c>
      <c r="C53" s="1" t="s">
        <v>1</v>
      </c>
      <c r="D53" s="1"/>
      <c r="E53" s="1" t="s">
        <v>2</v>
      </c>
      <c r="F53" s="2" t="s">
        <v>3</v>
      </c>
    </row>
    <row r="54" spans="1:7" x14ac:dyDescent="0.3">
      <c r="A54" t="s">
        <v>28</v>
      </c>
      <c r="B54" s="3">
        <v>33329</v>
      </c>
      <c r="C54" s="3">
        <v>33548</v>
      </c>
      <c r="D54" s="4">
        <f t="shared" ref="D54:D55" si="19">IF(B54&gt;0,C54-B54+1,0)</f>
        <v>220</v>
      </c>
      <c r="E54" s="5">
        <v>16020</v>
      </c>
      <c r="F54" s="5"/>
      <c r="G54" s="6">
        <f t="shared" ref="G54:G55" si="20">E54/366*D54</f>
        <v>9629.5081967213118</v>
      </c>
    </row>
    <row r="55" spans="1:7" x14ac:dyDescent="0.3">
      <c r="B55" s="3">
        <v>33549</v>
      </c>
      <c r="C55" s="3">
        <v>33694</v>
      </c>
      <c r="D55" s="4">
        <f t="shared" si="19"/>
        <v>146</v>
      </c>
      <c r="E55" s="5">
        <v>16917</v>
      </c>
      <c r="F55" s="5"/>
      <c r="G55" s="6">
        <f t="shared" si="20"/>
        <v>6748.311475409836</v>
      </c>
    </row>
    <row r="56" spans="1:7" x14ac:dyDescent="0.3">
      <c r="B56" s="7"/>
      <c r="C56" s="7"/>
      <c r="D56" s="4">
        <f>SUM(D54:D55)</f>
        <v>366</v>
      </c>
      <c r="E56" s="5"/>
      <c r="F56" s="5"/>
      <c r="G56" s="13">
        <f>SUM(G54:G55)</f>
        <v>16377.819672131147</v>
      </c>
    </row>
    <row r="58" spans="1:7" x14ac:dyDescent="0.3">
      <c r="A58" s="8" t="s">
        <v>30</v>
      </c>
      <c r="B58" s="1" t="s">
        <v>0</v>
      </c>
      <c r="C58" s="1" t="s">
        <v>1</v>
      </c>
      <c r="D58" s="1"/>
      <c r="E58" s="1" t="s">
        <v>2</v>
      </c>
      <c r="F58" s="2" t="s">
        <v>3</v>
      </c>
    </row>
    <row r="59" spans="1:7" x14ac:dyDescent="0.3">
      <c r="A59" t="s">
        <v>118</v>
      </c>
      <c r="B59" s="3">
        <v>33329</v>
      </c>
      <c r="C59" s="3">
        <v>33548</v>
      </c>
      <c r="D59" s="4">
        <f t="shared" ref="D59:D60" si="21">IF(B59&gt;0,C59-B59+1,0)</f>
        <v>220</v>
      </c>
      <c r="E59" s="5">
        <v>15777</v>
      </c>
      <c r="F59" s="5"/>
      <c r="G59" s="6">
        <f t="shared" ref="G59:G60" si="22">E59/366*D59</f>
        <v>9483.442622950819</v>
      </c>
    </row>
    <row r="60" spans="1:7" x14ac:dyDescent="0.3">
      <c r="B60" s="3">
        <v>33549</v>
      </c>
      <c r="C60" s="3">
        <v>33694</v>
      </c>
      <c r="D60" s="4">
        <f t="shared" si="21"/>
        <v>146</v>
      </c>
      <c r="E60" s="5">
        <v>16662</v>
      </c>
      <c r="F60" s="5"/>
      <c r="G60" s="6">
        <f t="shared" si="22"/>
        <v>6646.5901639344265</v>
      </c>
    </row>
    <row r="61" spans="1:7" x14ac:dyDescent="0.3">
      <c r="B61" s="7"/>
      <c r="C61" s="7"/>
      <c r="D61" s="4">
        <f>SUM(D59:D60)</f>
        <v>366</v>
      </c>
      <c r="E61" s="5"/>
      <c r="F61" s="5"/>
      <c r="G61" s="13">
        <f>SUM(G59:G60)</f>
        <v>16130.032786885246</v>
      </c>
    </row>
    <row r="63" spans="1:7" x14ac:dyDescent="0.3">
      <c r="A63" s="8" t="s">
        <v>30</v>
      </c>
      <c r="B63" s="1" t="s">
        <v>0</v>
      </c>
      <c r="C63" s="1" t="s">
        <v>1</v>
      </c>
      <c r="D63" s="1"/>
      <c r="E63" s="1" t="s">
        <v>2</v>
      </c>
      <c r="F63" s="2" t="s">
        <v>3</v>
      </c>
    </row>
    <row r="64" spans="1:7" x14ac:dyDescent="0.3">
      <c r="A64" t="s">
        <v>31</v>
      </c>
      <c r="B64" s="3">
        <v>33329</v>
      </c>
      <c r="C64" s="3">
        <v>33548</v>
      </c>
      <c r="D64" s="4">
        <f t="shared" ref="D64:D65" si="23">IF(B64&gt;0,C64-B64+1,0)</f>
        <v>220</v>
      </c>
      <c r="E64" s="5">
        <v>16413</v>
      </c>
      <c r="F64" s="5"/>
      <c r="G64" s="6">
        <f t="shared" ref="G64:G65" si="24">E64/366*D64</f>
        <v>9865.7377049180323</v>
      </c>
    </row>
    <row r="65" spans="1:7" x14ac:dyDescent="0.3">
      <c r="B65" s="3">
        <v>33549</v>
      </c>
      <c r="C65" s="3">
        <v>33694</v>
      </c>
      <c r="D65" s="4">
        <f t="shared" si="23"/>
        <v>146</v>
      </c>
      <c r="E65" s="5">
        <v>17331</v>
      </c>
      <c r="F65" s="5"/>
      <c r="G65" s="6">
        <f t="shared" si="24"/>
        <v>6913.4590163934417</v>
      </c>
    </row>
    <row r="66" spans="1:7" x14ac:dyDescent="0.3">
      <c r="B66" s="7"/>
      <c r="C66" s="7"/>
      <c r="D66" s="4">
        <f>SUM(D64:D65)</f>
        <v>366</v>
      </c>
      <c r="E66" s="5"/>
      <c r="F66" s="5"/>
      <c r="G66" s="13">
        <f>SUM(G64:G65)</f>
        <v>16779.196721311473</v>
      </c>
    </row>
    <row r="68" spans="1:7" x14ac:dyDescent="0.3">
      <c r="A68" s="8" t="s">
        <v>30</v>
      </c>
      <c r="B68" s="1" t="s">
        <v>0</v>
      </c>
      <c r="C68" s="1" t="s">
        <v>1</v>
      </c>
      <c r="D68" s="1"/>
      <c r="E68" s="1" t="s">
        <v>2</v>
      </c>
      <c r="F68" s="2" t="s">
        <v>3</v>
      </c>
    </row>
    <row r="69" spans="1:7" x14ac:dyDescent="0.3">
      <c r="A69" t="s">
        <v>119</v>
      </c>
      <c r="B69" s="3">
        <v>33329</v>
      </c>
      <c r="C69" s="3">
        <v>33548</v>
      </c>
      <c r="D69" s="4">
        <f t="shared" ref="D69:D70" si="25">IF(B69&gt;0,C69-B69+1,0)</f>
        <v>220</v>
      </c>
      <c r="E69" s="5">
        <v>16386</v>
      </c>
      <c r="F69" s="5"/>
      <c r="G69" s="6">
        <f t="shared" ref="G69:G70" si="26">E69/366*D69</f>
        <v>9849.5081967213118</v>
      </c>
    </row>
    <row r="70" spans="1:7" x14ac:dyDescent="0.3">
      <c r="B70" s="3">
        <v>33549</v>
      </c>
      <c r="C70" s="3">
        <v>33694</v>
      </c>
      <c r="D70" s="4">
        <f t="shared" si="25"/>
        <v>146</v>
      </c>
      <c r="E70" s="5">
        <v>17304</v>
      </c>
      <c r="F70" s="5"/>
      <c r="G70" s="6">
        <f t="shared" si="26"/>
        <v>6902.688524590164</v>
      </c>
    </row>
    <row r="71" spans="1:7" x14ac:dyDescent="0.3">
      <c r="B71" s="7"/>
      <c r="C71" s="7"/>
      <c r="D71" s="4">
        <f>SUM(D69:D70)</f>
        <v>366</v>
      </c>
      <c r="E71" s="5"/>
      <c r="F71" s="5"/>
      <c r="G71" s="13">
        <f>SUM(G69:G70)</f>
        <v>16752.196721311477</v>
      </c>
    </row>
    <row r="73" spans="1:7" x14ac:dyDescent="0.3">
      <c r="A73" s="8" t="s">
        <v>30</v>
      </c>
      <c r="B73" s="1" t="s">
        <v>0</v>
      </c>
      <c r="C73" s="1" t="s">
        <v>1</v>
      </c>
      <c r="D73" s="1"/>
      <c r="E73" s="1" t="s">
        <v>2</v>
      </c>
      <c r="F73" s="2" t="s">
        <v>3</v>
      </c>
    </row>
    <row r="74" spans="1:7" x14ac:dyDescent="0.3">
      <c r="A74" t="s">
        <v>32</v>
      </c>
      <c r="B74" s="3">
        <v>33329</v>
      </c>
      <c r="C74" s="3">
        <v>33548</v>
      </c>
      <c r="D74" s="4">
        <f t="shared" ref="D74:D75" si="27">IF(B74&gt;0,C74-B74+1,0)</f>
        <v>220</v>
      </c>
      <c r="E74" s="5">
        <v>17016</v>
      </c>
      <c r="F74" s="5"/>
      <c r="G74" s="6">
        <f t="shared" ref="G74:G75" si="28">E74/366*D74</f>
        <v>10228.196721311475</v>
      </c>
    </row>
    <row r="75" spans="1:7" x14ac:dyDescent="0.3">
      <c r="B75" s="3">
        <v>33549</v>
      </c>
      <c r="C75" s="3">
        <v>33694</v>
      </c>
      <c r="D75" s="4">
        <f t="shared" si="27"/>
        <v>146</v>
      </c>
      <c r="E75" s="5">
        <v>17970</v>
      </c>
      <c r="F75" s="5"/>
      <c r="G75" s="6">
        <f t="shared" si="28"/>
        <v>7168.3606557377052</v>
      </c>
    </row>
    <row r="76" spans="1:7" x14ac:dyDescent="0.3">
      <c r="B76" s="7"/>
      <c r="C76" s="7"/>
      <c r="D76" s="4">
        <f>SUM(D74:D75)</f>
        <v>366</v>
      </c>
      <c r="E76" s="5"/>
      <c r="F76" s="5"/>
      <c r="G76" s="13">
        <f>SUM(G74:G75)</f>
        <v>17396.557377049179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76"/>
  <sheetViews>
    <sheetView workbookViewId="0">
      <selection sqref="A1:G76"/>
    </sheetView>
  </sheetViews>
  <sheetFormatPr defaultRowHeight="14.4" x14ac:dyDescent="0.3"/>
  <cols>
    <col min="1" max="1" width="32.77734375"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s="8" t="s">
        <v>18</v>
      </c>
      <c r="B3" s="1" t="s">
        <v>0</v>
      </c>
      <c r="C3" s="1" t="s">
        <v>1</v>
      </c>
      <c r="D3" s="1"/>
      <c r="E3" s="1" t="s">
        <v>2</v>
      </c>
      <c r="F3" s="2" t="s">
        <v>3</v>
      </c>
    </row>
    <row r="4" spans="1:7" x14ac:dyDescent="0.3">
      <c r="A4" t="s">
        <v>84</v>
      </c>
      <c r="B4" s="3">
        <v>32964</v>
      </c>
      <c r="C4" s="3">
        <v>33183</v>
      </c>
      <c r="D4" s="4">
        <f t="shared" ref="D4:D5" si="0">IF(B4&gt;0,C4-B4+1,0)</f>
        <v>220</v>
      </c>
      <c r="E4" s="5">
        <v>10332</v>
      </c>
      <c r="F4" s="5"/>
      <c r="G4" s="6">
        <f>E4/365*D4</f>
        <v>6227.5068493150684</v>
      </c>
    </row>
    <row r="5" spans="1:7" x14ac:dyDescent="0.3">
      <c r="B5" s="3">
        <v>33184</v>
      </c>
      <c r="C5" s="3">
        <v>33328</v>
      </c>
      <c r="D5" s="4">
        <f t="shared" si="0"/>
        <v>145</v>
      </c>
      <c r="E5" s="5">
        <v>11313</v>
      </c>
      <c r="F5" s="5"/>
      <c r="G5" s="6">
        <f>E5/365*D5</f>
        <v>4494.2054794520554</v>
      </c>
    </row>
    <row r="6" spans="1:7" x14ac:dyDescent="0.3">
      <c r="B6" s="7"/>
      <c r="C6" s="7"/>
      <c r="D6" s="4">
        <f>SUM(D4:D5)</f>
        <v>365</v>
      </c>
      <c r="E6" s="5"/>
      <c r="F6" s="5"/>
      <c r="G6" s="13">
        <f>SUM(G4:G5)</f>
        <v>10721.712328767124</v>
      </c>
    </row>
    <row r="8" spans="1:7" x14ac:dyDescent="0.3">
      <c r="A8" s="8" t="s">
        <v>18</v>
      </c>
      <c r="B8" s="1" t="s">
        <v>0</v>
      </c>
      <c r="C8" s="1" t="s">
        <v>1</v>
      </c>
      <c r="D8" s="1"/>
      <c r="E8" s="1" t="s">
        <v>2</v>
      </c>
      <c r="F8" s="2" t="s">
        <v>3</v>
      </c>
    </row>
    <row r="9" spans="1:7" x14ac:dyDescent="0.3">
      <c r="A9" t="s">
        <v>83</v>
      </c>
      <c r="B9" s="3">
        <v>32964</v>
      </c>
      <c r="C9" s="3">
        <v>33183</v>
      </c>
      <c r="D9" s="4">
        <f t="shared" ref="D9:D10" si="1">IF(B9&gt;0,C9-B9+1,0)</f>
        <v>220</v>
      </c>
      <c r="E9" s="5">
        <v>10806</v>
      </c>
      <c r="F9" s="5"/>
      <c r="G9" s="6">
        <f>E9/365*D9</f>
        <v>6513.2054794520545</v>
      </c>
    </row>
    <row r="10" spans="1:7" x14ac:dyDescent="0.3">
      <c r="B10" s="3">
        <v>33184</v>
      </c>
      <c r="C10" s="3">
        <v>33328</v>
      </c>
      <c r="D10" s="4">
        <f t="shared" si="1"/>
        <v>145</v>
      </c>
      <c r="E10" s="5">
        <v>11832</v>
      </c>
      <c r="F10" s="5"/>
      <c r="G10" s="6">
        <f>E10/365*D10</f>
        <v>4700.3835616438355</v>
      </c>
    </row>
    <row r="11" spans="1:7" x14ac:dyDescent="0.3">
      <c r="B11" s="7"/>
      <c r="C11" s="7"/>
      <c r="D11" s="4">
        <f>SUM(D9:D10)</f>
        <v>365</v>
      </c>
      <c r="E11" s="5"/>
      <c r="F11" s="5"/>
      <c r="G11" s="13">
        <f>SUM(G9:G10)</f>
        <v>11213.589041095889</v>
      </c>
    </row>
    <row r="13" spans="1:7" x14ac:dyDescent="0.3">
      <c r="A13" s="8" t="s">
        <v>123</v>
      </c>
      <c r="B13" s="1" t="s">
        <v>0</v>
      </c>
      <c r="C13" s="1" t="s">
        <v>1</v>
      </c>
      <c r="D13" s="1"/>
      <c r="E13" s="1" t="s">
        <v>2</v>
      </c>
      <c r="F13" s="2" t="s">
        <v>3</v>
      </c>
    </row>
    <row r="14" spans="1:7" x14ac:dyDescent="0.3">
      <c r="A14" t="s">
        <v>64</v>
      </c>
      <c r="B14" s="3">
        <v>32964</v>
      </c>
      <c r="C14" s="3">
        <v>33183</v>
      </c>
      <c r="D14" s="4">
        <f t="shared" ref="D14:D15" si="2">IF(B14&gt;0,C14-B14+1,0)</f>
        <v>220</v>
      </c>
      <c r="E14" s="5">
        <v>10488</v>
      </c>
      <c r="F14" s="5"/>
      <c r="G14" s="6">
        <f t="shared" ref="G14:G15" si="3">E14/365*D14</f>
        <v>6321.534246575342</v>
      </c>
    </row>
    <row r="15" spans="1:7" x14ac:dyDescent="0.3">
      <c r="B15" s="3">
        <v>33184</v>
      </c>
      <c r="C15" s="3">
        <v>33328</v>
      </c>
      <c r="D15" s="4">
        <f t="shared" si="2"/>
        <v>145</v>
      </c>
      <c r="E15" s="5">
        <v>11484</v>
      </c>
      <c r="F15" s="5"/>
      <c r="G15" s="6">
        <f t="shared" si="3"/>
        <v>4562.1369863013697</v>
      </c>
    </row>
    <row r="16" spans="1:7" x14ac:dyDescent="0.3">
      <c r="B16" s="7"/>
      <c r="C16" s="7"/>
      <c r="D16" s="4">
        <f>SUM(D14:D15)</f>
        <v>365</v>
      </c>
      <c r="E16" s="5"/>
      <c r="F16" s="5"/>
      <c r="G16" s="13">
        <f>SUM(G14:G15)</f>
        <v>10883.671232876712</v>
      </c>
    </row>
    <row r="18" spans="1:7" x14ac:dyDescent="0.3">
      <c r="A18" s="8" t="s">
        <v>123</v>
      </c>
      <c r="B18" s="1" t="s">
        <v>0</v>
      </c>
      <c r="C18" s="1" t="s">
        <v>1</v>
      </c>
      <c r="D18" s="1"/>
      <c r="E18" s="1" t="s">
        <v>2</v>
      </c>
      <c r="F18" s="2" t="s">
        <v>3</v>
      </c>
    </row>
    <row r="19" spans="1:7" x14ac:dyDescent="0.3">
      <c r="A19" t="s">
        <v>122</v>
      </c>
      <c r="B19" s="3">
        <v>32964</v>
      </c>
      <c r="C19" s="3">
        <v>33183</v>
      </c>
      <c r="D19" s="4">
        <f t="shared" ref="D19:D20" si="4">IF(B19&gt;0,C19-B19+1,0)</f>
        <v>220</v>
      </c>
      <c r="E19" s="5">
        <v>10959</v>
      </c>
      <c r="F19" s="5"/>
      <c r="G19" s="6">
        <f t="shared" ref="G19:G20" si="5">E19/365*D19</f>
        <v>6605.4246575342468</v>
      </c>
    </row>
    <row r="20" spans="1:7" x14ac:dyDescent="0.3">
      <c r="B20" s="3">
        <v>33184</v>
      </c>
      <c r="C20" s="3">
        <v>33328</v>
      </c>
      <c r="D20" s="4">
        <f t="shared" si="4"/>
        <v>145</v>
      </c>
      <c r="E20" s="5">
        <v>12000</v>
      </c>
      <c r="F20" s="5"/>
      <c r="G20" s="6">
        <f t="shared" si="5"/>
        <v>4767.1232876712338</v>
      </c>
    </row>
    <row r="21" spans="1:7" x14ac:dyDescent="0.3">
      <c r="B21" s="7"/>
      <c r="C21" s="7"/>
      <c r="D21" s="4">
        <f>SUM(D19:D20)</f>
        <v>365</v>
      </c>
      <c r="E21" s="5"/>
      <c r="F21" s="5"/>
      <c r="G21" s="13">
        <f>SUM(G19:G20)</f>
        <v>11372.547945205481</v>
      </c>
    </row>
    <row r="23" spans="1:7" x14ac:dyDescent="0.3">
      <c r="A23" s="8" t="s">
        <v>123</v>
      </c>
      <c r="B23" s="1" t="s">
        <v>0</v>
      </c>
      <c r="C23" s="1" t="s">
        <v>1</v>
      </c>
      <c r="D23" s="1"/>
      <c r="E23" s="1" t="s">
        <v>2</v>
      </c>
      <c r="F23" s="2" t="s">
        <v>3</v>
      </c>
    </row>
    <row r="24" spans="1:7" x14ac:dyDescent="0.3">
      <c r="A24" t="s">
        <v>21</v>
      </c>
      <c r="B24" s="3">
        <v>32964</v>
      </c>
      <c r="C24" s="3">
        <v>33183</v>
      </c>
      <c r="D24" s="4">
        <f t="shared" ref="D24:D25" si="6">IF(B24&gt;0,C24-B24+1,0)</f>
        <v>220</v>
      </c>
      <c r="E24" s="5">
        <v>11481</v>
      </c>
      <c r="F24" s="5"/>
      <c r="G24" s="6">
        <f t="shared" ref="G24:G25" si="7">E24/365*D24</f>
        <v>6920.0547945205481</v>
      </c>
    </row>
    <row r="25" spans="1:7" x14ac:dyDescent="0.3">
      <c r="B25" s="3">
        <v>33184</v>
      </c>
      <c r="C25" s="3">
        <v>33328</v>
      </c>
      <c r="D25" s="4">
        <f t="shared" si="6"/>
        <v>145</v>
      </c>
      <c r="E25" s="5">
        <v>12573</v>
      </c>
      <c r="F25" s="5"/>
      <c r="G25" s="6">
        <f t="shared" si="7"/>
        <v>4994.7534246575351</v>
      </c>
    </row>
    <row r="26" spans="1:7" x14ac:dyDescent="0.3">
      <c r="B26" s="7"/>
      <c r="C26" s="7"/>
      <c r="D26" s="4">
        <f>SUM(D24:D25)</f>
        <v>365</v>
      </c>
      <c r="E26" s="5"/>
      <c r="F26" s="5"/>
      <c r="G26" s="13">
        <f>SUM(G24:G25)</f>
        <v>11914.808219178083</v>
      </c>
    </row>
    <row r="28" spans="1:7" x14ac:dyDescent="0.3">
      <c r="A28" s="8" t="s">
        <v>123</v>
      </c>
      <c r="B28" s="1" t="s">
        <v>0</v>
      </c>
      <c r="C28" s="1" t="s">
        <v>1</v>
      </c>
      <c r="D28" s="1"/>
      <c r="E28" s="1" t="s">
        <v>2</v>
      </c>
      <c r="F28" s="2" t="s">
        <v>3</v>
      </c>
    </row>
    <row r="29" spans="1:7" x14ac:dyDescent="0.3">
      <c r="A29" t="s">
        <v>23</v>
      </c>
      <c r="B29" s="3">
        <v>32964</v>
      </c>
      <c r="C29" s="3">
        <v>33183</v>
      </c>
      <c r="D29" s="4">
        <f t="shared" ref="D29:D30" si="8">IF(B29&gt;0,C29-B29+1,0)</f>
        <v>220</v>
      </c>
      <c r="E29" s="5">
        <v>12051</v>
      </c>
      <c r="F29" s="5"/>
      <c r="G29" s="6">
        <f t="shared" ref="G29:G30" si="9">E29/365*D29</f>
        <v>7263.6164383561645</v>
      </c>
    </row>
    <row r="30" spans="1:7" x14ac:dyDescent="0.3">
      <c r="B30" s="3">
        <v>33184</v>
      </c>
      <c r="C30" s="3">
        <v>33328</v>
      </c>
      <c r="D30" s="4">
        <f t="shared" si="8"/>
        <v>145</v>
      </c>
      <c r="E30" s="5">
        <v>13197</v>
      </c>
      <c r="F30" s="5"/>
      <c r="G30" s="6">
        <f t="shared" si="9"/>
        <v>5242.6438356164381</v>
      </c>
    </row>
    <row r="31" spans="1:7" x14ac:dyDescent="0.3">
      <c r="B31" s="7"/>
      <c r="C31" s="7"/>
      <c r="D31" s="4">
        <f>SUM(D29:D30)</f>
        <v>365</v>
      </c>
      <c r="E31" s="5"/>
      <c r="F31" s="5"/>
      <c r="G31" s="13">
        <f>SUM(G29:G30)</f>
        <v>12506.260273972603</v>
      </c>
    </row>
    <row r="33" spans="1:7" x14ac:dyDescent="0.3">
      <c r="A33" s="8" t="s">
        <v>123</v>
      </c>
      <c r="B33" s="1" t="s">
        <v>0</v>
      </c>
      <c r="C33" s="1" t="s">
        <v>1</v>
      </c>
      <c r="D33" s="1"/>
      <c r="E33" s="1" t="s">
        <v>2</v>
      </c>
      <c r="F33" s="2" t="s">
        <v>3</v>
      </c>
    </row>
    <row r="34" spans="1:7" x14ac:dyDescent="0.3">
      <c r="A34" t="s">
        <v>24</v>
      </c>
      <c r="B34" s="3">
        <v>32964</v>
      </c>
      <c r="C34" s="3">
        <v>33183</v>
      </c>
      <c r="D34" s="4">
        <f t="shared" ref="D34:D35" si="10">IF(B34&gt;0,C34-B34+1,0)</f>
        <v>220</v>
      </c>
      <c r="E34" s="5">
        <v>13125</v>
      </c>
      <c r="F34" s="5"/>
      <c r="G34" s="6">
        <f t="shared" ref="G34:G35" si="11">E34/365*D34</f>
        <v>7910.9589041095896</v>
      </c>
    </row>
    <row r="35" spans="1:7" x14ac:dyDescent="0.3">
      <c r="A35" t="s">
        <v>116</v>
      </c>
      <c r="B35" s="3">
        <v>33184</v>
      </c>
      <c r="C35" s="3">
        <v>33328</v>
      </c>
      <c r="D35" s="4">
        <f t="shared" si="10"/>
        <v>145</v>
      </c>
      <c r="E35" s="5">
        <v>14373</v>
      </c>
      <c r="F35" s="5"/>
      <c r="G35" s="6">
        <f t="shared" si="11"/>
        <v>5709.821917808219</v>
      </c>
    </row>
    <row r="36" spans="1:7" x14ac:dyDescent="0.3">
      <c r="B36" s="7"/>
      <c r="C36" s="7"/>
      <c r="D36" s="4">
        <f>SUM(D34:D35)</f>
        <v>365</v>
      </c>
      <c r="E36" s="5"/>
      <c r="F36" s="5"/>
      <c r="G36" s="13">
        <f>SUM(G34:G35)</f>
        <v>13620.780821917808</v>
      </c>
    </row>
    <row r="38" spans="1:7" x14ac:dyDescent="0.3">
      <c r="A38" s="8" t="s">
        <v>22</v>
      </c>
      <c r="B38" s="1" t="s">
        <v>0</v>
      </c>
      <c r="C38" s="1" t="s">
        <v>1</v>
      </c>
      <c r="D38" s="1"/>
      <c r="E38" s="1" t="s">
        <v>2</v>
      </c>
      <c r="F38" s="2" t="s">
        <v>3</v>
      </c>
    </row>
    <row r="39" spans="1:7" x14ac:dyDescent="0.3">
      <c r="A39" t="s">
        <v>124</v>
      </c>
      <c r="B39" s="3">
        <v>32964</v>
      </c>
      <c r="C39" s="3">
        <v>33183</v>
      </c>
      <c r="D39" s="4">
        <f t="shared" ref="D39:D40" si="12">IF(B39&gt;0,C39-B39+1,0)</f>
        <v>220</v>
      </c>
      <c r="E39" s="5">
        <v>12615</v>
      </c>
      <c r="F39" s="5"/>
      <c r="G39" s="6">
        <f t="shared" ref="G39:G40" si="13">E39/365*D39</f>
        <v>7603.5616438356165</v>
      </c>
    </row>
    <row r="40" spans="1:7" x14ac:dyDescent="0.3">
      <c r="A40" t="s">
        <v>25</v>
      </c>
      <c r="B40" s="3">
        <v>33184</v>
      </c>
      <c r="C40" s="3">
        <v>33328</v>
      </c>
      <c r="D40" s="4">
        <f t="shared" si="12"/>
        <v>145</v>
      </c>
      <c r="E40" s="5">
        <v>13812</v>
      </c>
      <c r="F40" s="5"/>
      <c r="G40" s="6">
        <f t="shared" si="13"/>
        <v>5486.9589041095896</v>
      </c>
    </row>
    <row r="41" spans="1:7" x14ac:dyDescent="0.3">
      <c r="B41" s="7"/>
      <c r="C41" s="7"/>
      <c r="D41" s="4">
        <f>SUM(D39:D40)</f>
        <v>365</v>
      </c>
      <c r="E41" s="5"/>
      <c r="F41" s="5"/>
      <c r="G41" s="13">
        <f>SUM(G39:G40)</f>
        <v>13090.520547945205</v>
      </c>
    </row>
    <row r="43" spans="1:7" x14ac:dyDescent="0.3">
      <c r="A43" s="8" t="s">
        <v>22</v>
      </c>
      <c r="B43" s="1" t="s">
        <v>0</v>
      </c>
      <c r="C43" s="1" t="s">
        <v>1</v>
      </c>
      <c r="D43" s="1"/>
      <c r="E43" s="1" t="s">
        <v>2</v>
      </c>
      <c r="F43" s="2" t="s">
        <v>3</v>
      </c>
    </row>
    <row r="44" spans="1:7" x14ac:dyDescent="0.3">
      <c r="A44" t="s">
        <v>124</v>
      </c>
      <c r="B44" s="3">
        <v>32964</v>
      </c>
      <c r="C44" s="3">
        <v>33183</v>
      </c>
      <c r="D44" s="4">
        <f t="shared" ref="D44:D45" si="14">IF(B44&gt;0,C44-B44+1,0)</f>
        <v>220</v>
      </c>
      <c r="E44" s="5">
        <v>13707</v>
      </c>
      <c r="F44" s="5"/>
      <c r="G44" s="6">
        <f t="shared" ref="G44:G45" si="15">E44/365*D44</f>
        <v>8261.7534246575342</v>
      </c>
    </row>
    <row r="45" spans="1:7" x14ac:dyDescent="0.3">
      <c r="A45" t="s">
        <v>26</v>
      </c>
      <c r="B45" s="3">
        <v>33184</v>
      </c>
      <c r="C45" s="3">
        <v>33328</v>
      </c>
      <c r="D45" s="4">
        <f t="shared" si="14"/>
        <v>145</v>
      </c>
      <c r="E45" s="5">
        <v>15009</v>
      </c>
      <c r="F45" s="5"/>
      <c r="G45" s="6">
        <f t="shared" si="15"/>
        <v>5962.4794520547948</v>
      </c>
    </row>
    <row r="46" spans="1:7" x14ac:dyDescent="0.3">
      <c r="B46" s="7"/>
      <c r="C46" s="7"/>
      <c r="D46" s="4">
        <f>SUM(D44:D45)</f>
        <v>365</v>
      </c>
      <c r="E46" s="5"/>
      <c r="F46" s="5"/>
      <c r="G46" s="13">
        <f>SUM(G44:G45)</f>
        <v>14224.232876712329</v>
      </c>
    </row>
    <row r="48" spans="1:7" x14ac:dyDescent="0.3">
      <c r="A48" s="8" t="s">
        <v>27</v>
      </c>
      <c r="B48" s="1" t="s">
        <v>0</v>
      </c>
      <c r="C48" s="1" t="s">
        <v>1</v>
      </c>
      <c r="D48" s="1"/>
      <c r="E48" s="1" t="s">
        <v>2</v>
      </c>
      <c r="F48" s="2" t="s">
        <v>3</v>
      </c>
    </row>
    <row r="49" spans="1:7" x14ac:dyDescent="0.3">
      <c r="A49" t="s">
        <v>29</v>
      </c>
      <c r="B49" s="3">
        <v>32964</v>
      </c>
      <c r="C49" s="3">
        <v>33183</v>
      </c>
      <c r="D49" s="4">
        <f t="shared" ref="D49:D50" si="16">IF(B49&gt;0,C49-B49+1,0)</f>
        <v>220</v>
      </c>
      <c r="E49" s="5">
        <v>14055</v>
      </c>
      <c r="F49" s="5"/>
      <c r="G49" s="6">
        <f t="shared" ref="G49:G50" si="17">E49/365*D49</f>
        <v>8471.5068493150684</v>
      </c>
    </row>
    <row r="50" spans="1:7" x14ac:dyDescent="0.3">
      <c r="B50" s="3">
        <v>33184</v>
      </c>
      <c r="C50" s="3">
        <v>33328</v>
      </c>
      <c r="D50" s="4">
        <f t="shared" si="16"/>
        <v>145</v>
      </c>
      <c r="E50" s="5">
        <v>15390</v>
      </c>
      <c r="F50" s="5"/>
      <c r="G50" s="6">
        <f t="shared" si="17"/>
        <v>6113.8356164383567</v>
      </c>
    </row>
    <row r="51" spans="1:7" x14ac:dyDescent="0.3">
      <c r="B51" s="7"/>
      <c r="C51" s="7"/>
      <c r="D51" s="4">
        <f>SUM(D49:D50)</f>
        <v>365</v>
      </c>
      <c r="E51" s="5"/>
      <c r="F51" s="5"/>
      <c r="G51" s="13">
        <f>SUM(G49:G50)</f>
        <v>14585.342465753425</v>
      </c>
    </row>
    <row r="53" spans="1:7" x14ac:dyDescent="0.3">
      <c r="A53" s="8" t="s">
        <v>27</v>
      </c>
      <c r="B53" s="1" t="s">
        <v>0</v>
      </c>
      <c r="C53" s="1" t="s">
        <v>1</v>
      </c>
      <c r="D53" s="1"/>
      <c r="E53" s="1" t="s">
        <v>2</v>
      </c>
      <c r="F53" s="2" t="s">
        <v>3</v>
      </c>
    </row>
    <row r="54" spans="1:7" x14ac:dyDescent="0.3">
      <c r="A54" t="s">
        <v>28</v>
      </c>
      <c r="B54" s="3">
        <v>32964</v>
      </c>
      <c r="C54" s="3">
        <v>33183</v>
      </c>
      <c r="D54" s="4">
        <f t="shared" ref="D54:D55" si="18">IF(B54&gt;0,C54-B54+1,0)</f>
        <v>220</v>
      </c>
      <c r="E54" s="5">
        <v>14631</v>
      </c>
      <c r="F54" s="5"/>
      <c r="G54" s="6">
        <f t="shared" ref="G54:G55" si="19">E54/365*D54</f>
        <v>8818.6849315068503</v>
      </c>
    </row>
    <row r="55" spans="1:7" x14ac:dyDescent="0.3">
      <c r="B55" s="3">
        <v>33184</v>
      </c>
      <c r="C55" s="3">
        <v>33328</v>
      </c>
      <c r="D55" s="4">
        <f t="shared" si="18"/>
        <v>145</v>
      </c>
      <c r="E55" s="5">
        <v>16020</v>
      </c>
      <c r="F55" s="5"/>
      <c r="G55" s="6">
        <f t="shared" si="19"/>
        <v>6364.1095890410961</v>
      </c>
    </row>
    <row r="56" spans="1:7" x14ac:dyDescent="0.3">
      <c r="B56" s="7"/>
      <c r="C56" s="7"/>
      <c r="D56" s="4">
        <f>SUM(D54:D55)</f>
        <v>365</v>
      </c>
      <c r="E56" s="5"/>
      <c r="F56" s="5"/>
      <c r="G56" s="13">
        <f>SUM(G54:G55)</f>
        <v>15182.794520547946</v>
      </c>
    </row>
    <row r="58" spans="1:7" x14ac:dyDescent="0.3">
      <c r="A58" s="8" t="s">
        <v>30</v>
      </c>
      <c r="B58" s="1" t="s">
        <v>0</v>
      </c>
      <c r="C58" s="1" t="s">
        <v>1</v>
      </c>
      <c r="D58" s="1"/>
      <c r="E58" s="1" t="s">
        <v>2</v>
      </c>
      <c r="F58" s="2" t="s">
        <v>3</v>
      </c>
    </row>
    <row r="59" spans="1:7" x14ac:dyDescent="0.3">
      <c r="A59" t="s">
        <v>118</v>
      </c>
      <c r="B59" s="3">
        <v>32964</v>
      </c>
      <c r="C59" s="3">
        <v>33183</v>
      </c>
      <c r="D59" s="4">
        <f t="shared" ref="D59:D60" si="20">IF(B59&gt;0,C59-B59+1,0)</f>
        <v>220</v>
      </c>
      <c r="E59" s="5">
        <v>14409</v>
      </c>
      <c r="F59" s="5"/>
      <c r="G59" s="6">
        <f t="shared" ref="G59:G60" si="21">E59/365*D59</f>
        <v>8684.8767123287671</v>
      </c>
    </row>
    <row r="60" spans="1:7" x14ac:dyDescent="0.3">
      <c r="B60" s="3">
        <v>33184</v>
      </c>
      <c r="C60" s="3">
        <v>33328</v>
      </c>
      <c r="D60" s="4">
        <f t="shared" si="20"/>
        <v>145</v>
      </c>
      <c r="E60" s="5">
        <v>15777</v>
      </c>
      <c r="F60" s="5"/>
      <c r="G60" s="6">
        <f t="shared" si="21"/>
        <v>6267.5753424657532</v>
      </c>
    </row>
    <row r="61" spans="1:7" x14ac:dyDescent="0.3">
      <c r="B61" s="7"/>
      <c r="C61" s="7"/>
      <c r="D61" s="4">
        <f>SUM(D59:D60)</f>
        <v>365</v>
      </c>
      <c r="E61" s="5"/>
      <c r="F61" s="5"/>
      <c r="G61" s="13">
        <f>SUM(G59:G60)</f>
        <v>14952.452054794521</v>
      </c>
    </row>
    <row r="63" spans="1:7" x14ac:dyDescent="0.3">
      <c r="A63" s="8" t="s">
        <v>30</v>
      </c>
      <c r="B63" s="1" t="s">
        <v>0</v>
      </c>
      <c r="C63" s="1" t="s">
        <v>1</v>
      </c>
      <c r="D63" s="1"/>
      <c r="E63" s="1" t="s">
        <v>2</v>
      </c>
      <c r="F63" s="2" t="s">
        <v>3</v>
      </c>
    </row>
    <row r="64" spans="1:7" x14ac:dyDescent="0.3">
      <c r="A64" t="s">
        <v>31</v>
      </c>
      <c r="B64" s="3">
        <v>32964</v>
      </c>
      <c r="C64" s="3">
        <v>33183</v>
      </c>
      <c r="D64" s="4">
        <f t="shared" ref="D64:D65" si="22">IF(B64&gt;0,C64-B64+1,0)</f>
        <v>220</v>
      </c>
      <c r="E64" s="5">
        <v>14988</v>
      </c>
      <c r="F64" s="5"/>
      <c r="G64" s="6">
        <f t="shared" ref="G64:G65" si="23">E64/365*D64</f>
        <v>9033.8630136986303</v>
      </c>
    </row>
    <row r="65" spans="1:7" x14ac:dyDescent="0.3">
      <c r="B65" s="3">
        <v>33184</v>
      </c>
      <c r="C65" s="3">
        <v>33328</v>
      </c>
      <c r="D65" s="4">
        <f t="shared" si="22"/>
        <v>145</v>
      </c>
      <c r="E65" s="5">
        <v>16413</v>
      </c>
      <c r="F65" s="5"/>
      <c r="G65" s="6">
        <f t="shared" si="23"/>
        <v>6520.232876712329</v>
      </c>
    </row>
    <row r="66" spans="1:7" x14ac:dyDescent="0.3">
      <c r="B66" s="7"/>
      <c r="C66" s="7"/>
      <c r="D66" s="4">
        <f>SUM(D64:D65)</f>
        <v>365</v>
      </c>
      <c r="E66" s="5"/>
      <c r="F66" s="5"/>
      <c r="G66" s="13">
        <f>SUM(G64:G65)</f>
        <v>15554.095890410959</v>
      </c>
    </row>
    <row r="68" spans="1:7" x14ac:dyDescent="0.3">
      <c r="A68" s="8" t="s">
        <v>30</v>
      </c>
      <c r="B68" s="1" t="s">
        <v>0</v>
      </c>
      <c r="C68" s="1" t="s">
        <v>1</v>
      </c>
      <c r="D68" s="1"/>
      <c r="E68" s="1" t="s">
        <v>2</v>
      </c>
      <c r="F68" s="2" t="s">
        <v>3</v>
      </c>
    </row>
    <row r="69" spans="1:7" x14ac:dyDescent="0.3">
      <c r="A69" t="s">
        <v>119</v>
      </c>
      <c r="B69" s="3">
        <v>32964</v>
      </c>
      <c r="C69" s="3">
        <v>33183</v>
      </c>
      <c r="D69" s="4">
        <f t="shared" ref="D69:D70" si="24">IF(B69&gt;0,C69-B69+1,0)</f>
        <v>220</v>
      </c>
      <c r="E69" s="5">
        <v>14964</v>
      </c>
      <c r="F69" s="5"/>
      <c r="G69" s="6">
        <f t="shared" ref="G69:G70" si="25">E69/365*D69</f>
        <v>9019.3972602739723</v>
      </c>
    </row>
    <row r="70" spans="1:7" x14ac:dyDescent="0.3">
      <c r="B70" s="3">
        <v>33184</v>
      </c>
      <c r="C70" s="3">
        <v>33328</v>
      </c>
      <c r="D70" s="4">
        <f t="shared" si="24"/>
        <v>145</v>
      </c>
      <c r="E70" s="5">
        <v>16386</v>
      </c>
      <c r="F70" s="5"/>
      <c r="G70" s="6">
        <f t="shared" si="25"/>
        <v>6509.5068493150684</v>
      </c>
    </row>
    <row r="71" spans="1:7" x14ac:dyDescent="0.3">
      <c r="B71" s="7"/>
      <c r="C71" s="7"/>
      <c r="D71" s="4">
        <f>SUM(D69:D70)</f>
        <v>365</v>
      </c>
      <c r="E71" s="5"/>
      <c r="F71" s="5"/>
      <c r="G71" s="13">
        <f>SUM(G69:G70)</f>
        <v>15528.904109589041</v>
      </c>
    </row>
    <row r="73" spans="1:7" x14ac:dyDescent="0.3">
      <c r="A73" s="8" t="s">
        <v>30</v>
      </c>
      <c r="B73" s="1" t="s">
        <v>0</v>
      </c>
      <c r="C73" s="1" t="s">
        <v>1</v>
      </c>
      <c r="D73" s="1"/>
      <c r="E73" s="1" t="s">
        <v>2</v>
      </c>
      <c r="F73" s="2" t="s">
        <v>3</v>
      </c>
    </row>
    <row r="74" spans="1:7" x14ac:dyDescent="0.3">
      <c r="A74" t="s">
        <v>32</v>
      </c>
      <c r="B74" s="3">
        <v>32964</v>
      </c>
      <c r="C74" s="3">
        <v>33183</v>
      </c>
      <c r="D74" s="4">
        <f t="shared" ref="D74:D75" si="26">IF(B74&gt;0,C74-B74+1,0)</f>
        <v>220</v>
      </c>
      <c r="E74" s="5">
        <v>15540</v>
      </c>
      <c r="F74" s="5"/>
      <c r="G74" s="6">
        <f t="shared" ref="G74:G75" si="27">E74/365*D74</f>
        <v>9366.5753424657523</v>
      </c>
    </row>
    <row r="75" spans="1:7" x14ac:dyDescent="0.3">
      <c r="B75" s="3">
        <v>33184</v>
      </c>
      <c r="C75" s="3">
        <v>33328</v>
      </c>
      <c r="D75" s="4">
        <f t="shared" si="26"/>
        <v>145</v>
      </c>
      <c r="E75" s="5">
        <v>17016</v>
      </c>
      <c r="F75" s="5"/>
      <c r="G75" s="6">
        <f t="shared" si="27"/>
        <v>6759.7808219178078</v>
      </c>
    </row>
    <row r="76" spans="1:7" x14ac:dyDescent="0.3">
      <c r="B76" s="7"/>
      <c r="C76" s="7"/>
      <c r="D76" s="4">
        <f>SUM(D74:D75)</f>
        <v>365</v>
      </c>
      <c r="E76" s="5"/>
      <c r="F76" s="5"/>
      <c r="G76" s="13">
        <f>SUM(G74:G75)</f>
        <v>16126.35616438356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6"/>
  <sheetViews>
    <sheetView topLeftCell="A55" workbookViewId="0">
      <selection activeCell="I13" sqref="I13"/>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32599</v>
      </c>
      <c r="C4" s="3">
        <v>32818</v>
      </c>
      <c r="D4" s="4">
        <f t="shared" ref="D4:D5" si="0">IF(B4&gt;0,C4-B4+1,0)</f>
        <v>220</v>
      </c>
      <c r="E4" s="5">
        <v>9513</v>
      </c>
      <c r="F4" s="5"/>
      <c r="G4" s="6">
        <f>E4/365*D4</f>
        <v>5733.8630136986303</v>
      </c>
    </row>
    <row r="5" spans="1:7" x14ac:dyDescent="0.3">
      <c r="B5" s="3">
        <v>32819</v>
      </c>
      <c r="C5" s="3">
        <v>32963</v>
      </c>
      <c r="D5" s="4">
        <f t="shared" si="0"/>
        <v>145</v>
      </c>
      <c r="E5" s="5">
        <v>10332</v>
      </c>
      <c r="F5" s="5"/>
      <c r="G5" s="6">
        <f>E5/365*D5</f>
        <v>4104.4931506849316</v>
      </c>
    </row>
    <row r="6" spans="1:7" x14ac:dyDescent="0.3">
      <c r="B6" s="7"/>
      <c r="C6" s="7"/>
      <c r="D6" s="4">
        <f>SUM(D4:D5)</f>
        <v>365</v>
      </c>
      <c r="E6" s="5"/>
      <c r="F6" s="5"/>
      <c r="G6" s="13">
        <f>SUM(G4:G5)</f>
        <v>9838.3561643835619</v>
      </c>
    </row>
    <row r="8" spans="1:7" x14ac:dyDescent="0.3">
      <c r="A8" s="8" t="s">
        <v>18</v>
      </c>
      <c r="B8" s="1" t="s">
        <v>0</v>
      </c>
      <c r="C8" s="1" t="s">
        <v>1</v>
      </c>
      <c r="D8" s="1"/>
      <c r="E8" s="1" t="s">
        <v>2</v>
      </c>
      <c r="F8" s="2" t="s">
        <v>3</v>
      </c>
    </row>
    <row r="9" spans="1:7" x14ac:dyDescent="0.3">
      <c r="A9" t="s">
        <v>83</v>
      </c>
      <c r="B9" s="3">
        <v>32599</v>
      </c>
      <c r="C9" s="3">
        <v>32818</v>
      </c>
      <c r="D9" s="4">
        <f t="shared" ref="D9:D10" si="1">IF(B9&gt;0,C9-B9+1,0)</f>
        <v>220</v>
      </c>
      <c r="E9" s="5">
        <v>9951</v>
      </c>
      <c r="F9" s="5"/>
      <c r="G9" s="6">
        <f>E9/365*D9</f>
        <v>5997.8630136986303</v>
      </c>
    </row>
    <row r="10" spans="1:7" x14ac:dyDescent="0.3">
      <c r="B10" s="3">
        <v>32819</v>
      </c>
      <c r="C10" s="3">
        <v>32963</v>
      </c>
      <c r="D10" s="4">
        <f t="shared" si="1"/>
        <v>145</v>
      </c>
      <c r="E10" s="5">
        <v>10806</v>
      </c>
      <c r="F10" s="5"/>
      <c r="G10" s="6">
        <f>E10/365*D10</f>
        <v>4292.7945205479455</v>
      </c>
    </row>
    <row r="11" spans="1:7" x14ac:dyDescent="0.3">
      <c r="B11" s="7"/>
      <c r="C11" s="7"/>
      <c r="D11" s="4">
        <f>SUM(D9:D10)</f>
        <v>365</v>
      </c>
      <c r="E11" s="5"/>
      <c r="F11" s="5"/>
      <c r="G11" s="13">
        <f>SUM(G9:G10)</f>
        <v>10290.657534246577</v>
      </c>
    </row>
    <row r="13" spans="1:7" x14ac:dyDescent="0.3">
      <c r="A13" s="8" t="s">
        <v>123</v>
      </c>
      <c r="B13" s="1" t="s">
        <v>0</v>
      </c>
      <c r="C13" s="1" t="s">
        <v>1</v>
      </c>
      <c r="D13" s="1"/>
      <c r="E13" s="1" t="s">
        <v>2</v>
      </c>
      <c r="F13" s="2" t="s">
        <v>3</v>
      </c>
    </row>
    <row r="14" spans="1:7" x14ac:dyDescent="0.3">
      <c r="A14" t="s">
        <v>64</v>
      </c>
      <c r="B14" s="3">
        <v>32599</v>
      </c>
      <c r="C14" s="3">
        <v>32818</v>
      </c>
      <c r="D14" s="4">
        <f t="shared" ref="D14:D15" si="2">IF(B14&gt;0,C14-B14+1,0)</f>
        <v>220</v>
      </c>
      <c r="E14" s="5">
        <v>9657</v>
      </c>
      <c r="F14" s="5"/>
      <c r="G14" s="6">
        <f t="shared" ref="G14:G15" si="3">E14/365*D14</f>
        <v>5820.6575342465749</v>
      </c>
    </row>
    <row r="15" spans="1:7" x14ac:dyDescent="0.3">
      <c r="B15" s="3">
        <v>32819</v>
      </c>
      <c r="C15" s="3">
        <v>32963</v>
      </c>
      <c r="D15" s="4">
        <f t="shared" si="2"/>
        <v>145</v>
      </c>
      <c r="E15" s="5">
        <v>10488</v>
      </c>
      <c r="F15" s="5"/>
      <c r="G15" s="6">
        <f t="shared" si="3"/>
        <v>4166.4657534246571</v>
      </c>
    </row>
    <row r="16" spans="1:7" x14ac:dyDescent="0.3">
      <c r="B16" s="7"/>
      <c r="C16" s="7"/>
      <c r="D16" s="4">
        <f>SUM(D14:D15)</f>
        <v>365</v>
      </c>
      <c r="E16" s="5"/>
      <c r="F16" s="5"/>
      <c r="G16" s="13">
        <f>SUM(G14:G15)</f>
        <v>9987.1232876712311</v>
      </c>
    </row>
    <row r="18" spans="1:7" x14ac:dyDescent="0.3">
      <c r="A18" s="8" t="s">
        <v>123</v>
      </c>
      <c r="B18" s="1" t="s">
        <v>0</v>
      </c>
      <c r="C18" s="1" t="s">
        <v>1</v>
      </c>
      <c r="D18" s="1"/>
      <c r="E18" s="1" t="s">
        <v>2</v>
      </c>
      <c r="F18" s="2" t="s">
        <v>3</v>
      </c>
    </row>
    <row r="19" spans="1:7" x14ac:dyDescent="0.3">
      <c r="A19" t="s">
        <v>122</v>
      </c>
      <c r="B19" s="3">
        <v>32599</v>
      </c>
      <c r="C19" s="3">
        <v>32818</v>
      </c>
      <c r="D19" s="4">
        <f t="shared" ref="D19:D20" si="4">IF(B19&gt;0,C19-B19+1,0)</f>
        <v>220</v>
      </c>
      <c r="E19" s="5">
        <v>10092</v>
      </c>
      <c r="F19" s="5"/>
      <c r="G19" s="6">
        <f t="shared" ref="G19:G20" si="5">E19/365*D19</f>
        <v>6082.8493150684935</v>
      </c>
    </row>
    <row r="20" spans="1:7" x14ac:dyDescent="0.3">
      <c r="B20" s="3">
        <v>32819</v>
      </c>
      <c r="C20" s="3">
        <v>32963</v>
      </c>
      <c r="D20" s="4">
        <f t="shared" si="4"/>
        <v>145</v>
      </c>
      <c r="E20" s="5">
        <v>10959</v>
      </c>
      <c r="F20" s="5"/>
      <c r="G20" s="6">
        <f t="shared" si="5"/>
        <v>4353.5753424657532</v>
      </c>
    </row>
    <row r="21" spans="1:7" x14ac:dyDescent="0.3">
      <c r="B21" s="7"/>
      <c r="C21" s="7"/>
      <c r="D21" s="4">
        <f>SUM(D19:D20)</f>
        <v>365</v>
      </c>
      <c r="E21" s="5"/>
      <c r="F21" s="5"/>
      <c r="G21" s="13">
        <f>SUM(G19:G20)</f>
        <v>10436.424657534248</v>
      </c>
    </row>
    <row r="23" spans="1:7" x14ac:dyDescent="0.3">
      <c r="A23" s="8" t="s">
        <v>123</v>
      </c>
      <c r="B23" s="1" t="s">
        <v>0</v>
      </c>
      <c r="C23" s="1" t="s">
        <v>1</v>
      </c>
      <c r="D23" s="1"/>
      <c r="E23" s="1" t="s">
        <v>2</v>
      </c>
      <c r="F23" s="2" t="s">
        <v>3</v>
      </c>
    </row>
    <row r="24" spans="1:7" x14ac:dyDescent="0.3">
      <c r="A24" t="s">
        <v>21</v>
      </c>
      <c r="B24" s="3">
        <v>32599</v>
      </c>
      <c r="C24" s="3">
        <v>32818</v>
      </c>
      <c r="D24" s="4">
        <f t="shared" ref="D24:D25" si="6">IF(B24&gt;0,C24-B24+1,0)</f>
        <v>220</v>
      </c>
      <c r="E24" s="5">
        <v>10572</v>
      </c>
      <c r="F24" s="5"/>
      <c r="G24" s="6">
        <f t="shared" ref="G24:G25" si="7">E24/365*D24</f>
        <v>6372.1643835616442</v>
      </c>
    </row>
    <row r="25" spans="1:7" x14ac:dyDescent="0.3">
      <c r="B25" s="3">
        <v>32819</v>
      </c>
      <c r="C25" s="3">
        <v>32963</v>
      </c>
      <c r="D25" s="4">
        <f t="shared" si="6"/>
        <v>145</v>
      </c>
      <c r="E25" s="5">
        <v>11481</v>
      </c>
      <c r="F25" s="5"/>
      <c r="G25" s="6">
        <f t="shared" si="7"/>
        <v>4560.9452054794519</v>
      </c>
    </row>
    <row r="26" spans="1:7" x14ac:dyDescent="0.3">
      <c r="B26" s="7"/>
      <c r="C26" s="7"/>
      <c r="D26" s="4">
        <f>SUM(D24:D25)</f>
        <v>365</v>
      </c>
      <c r="E26" s="5"/>
      <c r="F26" s="5"/>
      <c r="G26" s="13">
        <f>SUM(G24:G25)</f>
        <v>10933.109589041096</v>
      </c>
    </row>
    <row r="28" spans="1:7" x14ac:dyDescent="0.3">
      <c r="A28" s="8" t="s">
        <v>123</v>
      </c>
      <c r="B28" s="1" t="s">
        <v>0</v>
      </c>
      <c r="C28" s="1" t="s">
        <v>1</v>
      </c>
      <c r="D28" s="1"/>
      <c r="E28" s="1" t="s">
        <v>2</v>
      </c>
      <c r="F28" s="2" t="s">
        <v>3</v>
      </c>
    </row>
    <row r="29" spans="1:7" x14ac:dyDescent="0.3">
      <c r="A29" t="s">
        <v>23</v>
      </c>
      <c r="B29" s="3">
        <v>32599</v>
      </c>
      <c r="C29" s="3">
        <v>32818</v>
      </c>
      <c r="D29" s="4">
        <f t="shared" ref="D29:D30" si="8">IF(B29&gt;0,C29-B29+1,0)</f>
        <v>220</v>
      </c>
      <c r="E29" s="5">
        <v>11097</v>
      </c>
      <c r="F29" s="5"/>
      <c r="G29" s="6">
        <f t="shared" ref="G29:G30" si="9">E29/365*D29</f>
        <v>6688.6027397260277</v>
      </c>
    </row>
    <row r="30" spans="1:7" x14ac:dyDescent="0.3">
      <c r="B30" s="3">
        <v>32819</v>
      </c>
      <c r="C30" s="3">
        <v>32963</v>
      </c>
      <c r="D30" s="4">
        <f t="shared" si="8"/>
        <v>145</v>
      </c>
      <c r="E30" s="5">
        <v>12051</v>
      </c>
      <c r="F30" s="5"/>
      <c r="G30" s="6">
        <f t="shared" si="9"/>
        <v>4787.3835616438364</v>
      </c>
    </row>
    <row r="31" spans="1:7" x14ac:dyDescent="0.3">
      <c r="B31" s="7"/>
      <c r="C31" s="7"/>
      <c r="D31" s="4">
        <f>SUM(D29:D30)</f>
        <v>365</v>
      </c>
      <c r="E31" s="5"/>
      <c r="F31" s="5"/>
      <c r="G31" s="13">
        <f>SUM(G29:G30)</f>
        <v>11475.986301369863</v>
      </c>
    </row>
    <row r="33" spans="1:7" x14ac:dyDescent="0.3">
      <c r="A33" s="8" t="s">
        <v>123</v>
      </c>
      <c r="B33" s="1" t="s">
        <v>0</v>
      </c>
      <c r="C33" s="1" t="s">
        <v>1</v>
      </c>
      <c r="D33" s="1"/>
      <c r="E33" s="1" t="s">
        <v>2</v>
      </c>
      <c r="F33" s="2" t="s">
        <v>3</v>
      </c>
    </row>
    <row r="34" spans="1:7" x14ac:dyDescent="0.3">
      <c r="A34" t="s">
        <v>24</v>
      </c>
      <c r="B34" s="3">
        <v>32599</v>
      </c>
      <c r="C34" s="3">
        <v>32818</v>
      </c>
      <c r="D34" s="4">
        <f t="shared" ref="D34:D35" si="10">IF(B34&gt;0,C34-B34+1,0)</f>
        <v>220</v>
      </c>
      <c r="E34" s="5">
        <v>12087</v>
      </c>
      <c r="F34" s="5"/>
      <c r="G34" s="6">
        <f t="shared" ref="G34:G35" si="11">E34/365*D34</f>
        <v>7285.3150684931516</v>
      </c>
    </row>
    <row r="35" spans="1:7" x14ac:dyDescent="0.3">
      <c r="A35" t="s">
        <v>116</v>
      </c>
      <c r="B35" s="3">
        <v>32819</v>
      </c>
      <c r="C35" s="3">
        <v>32963</v>
      </c>
      <c r="D35" s="4">
        <f t="shared" si="10"/>
        <v>145</v>
      </c>
      <c r="E35" s="5">
        <v>13125</v>
      </c>
      <c r="F35" s="5"/>
      <c r="G35" s="6">
        <f t="shared" si="11"/>
        <v>5214.0410958904113</v>
      </c>
    </row>
    <row r="36" spans="1:7" x14ac:dyDescent="0.3">
      <c r="B36" s="7"/>
      <c r="C36" s="7"/>
      <c r="D36" s="4">
        <f>SUM(D34:D35)</f>
        <v>365</v>
      </c>
      <c r="E36" s="5"/>
      <c r="F36" s="5"/>
      <c r="G36" s="13">
        <f>SUM(G34:G35)</f>
        <v>12499.356164383564</v>
      </c>
    </row>
    <row r="38" spans="1:7" x14ac:dyDescent="0.3">
      <c r="A38" s="8" t="s">
        <v>22</v>
      </c>
      <c r="B38" s="1" t="s">
        <v>0</v>
      </c>
      <c r="C38" s="1" t="s">
        <v>1</v>
      </c>
      <c r="D38" s="1"/>
      <c r="E38" s="1" t="s">
        <v>2</v>
      </c>
      <c r="F38" s="2" t="s">
        <v>3</v>
      </c>
    </row>
    <row r="39" spans="1:7" x14ac:dyDescent="0.3">
      <c r="A39" t="s">
        <v>124</v>
      </c>
      <c r="B39" s="3">
        <v>32599</v>
      </c>
      <c r="C39" s="3">
        <v>32818</v>
      </c>
      <c r="D39" s="4">
        <f t="shared" ref="D39:D40" si="12">IF(B39&gt;0,C39-B39+1,0)</f>
        <v>220</v>
      </c>
      <c r="E39" s="5">
        <v>11616</v>
      </c>
      <c r="F39" s="5"/>
      <c r="G39" s="6">
        <f t="shared" ref="G39:G40" si="13">E39/365*D39</f>
        <v>7001.4246575342468</v>
      </c>
    </row>
    <row r="40" spans="1:7" x14ac:dyDescent="0.3">
      <c r="A40" t="s">
        <v>25</v>
      </c>
      <c r="B40" s="3">
        <v>32819</v>
      </c>
      <c r="C40" s="3">
        <v>32963</v>
      </c>
      <c r="D40" s="4">
        <f t="shared" si="12"/>
        <v>145</v>
      </c>
      <c r="E40" s="5">
        <v>12615</v>
      </c>
      <c r="F40" s="5"/>
      <c r="G40" s="6">
        <f t="shared" si="13"/>
        <v>5011.4383561643835</v>
      </c>
    </row>
    <row r="41" spans="1:7" x14ac:dyDescent="0.3">
      <c r="B41" s="7"/>
      <c r="C41" s="7"/>
      <c r="D41" s="4">
        <f>SUM(D39:D40)</f>
        <v>365</v>
      </c>
      <c r="E41" s="5"/>
      <c r="F41" s="5"/>
      <c r="G41" s="13">
        <f>SUM(G39:G40)</f>
        <v>12012.86301369863</v>
      </c>
    </row>
    <row r="43" spans="1:7" x14ac:dyDescent="0.3">
      <c r="A43" s="8" t="s">
        <v>22</v>
      </c>
      <c r="B43" s="1" t="s">
        <v>0</v>
      </c>
      <c r="C43" s="1" t="s">
        <v>1</v>
      </c>
      <c r="D43" s="1"/>
      <c r="E43" s="1" t="s">
        <v>2</v>
      </c>
      <c r="F43" s="2" t="s">
        <v>3</v>
      </c>
    </row>
    <row r="44" spans="1:7" x14ac:dyDescent="0.3">
      <c r="A44" t="s">
        <v>124</v>
      </c>
      <c r="B44" s="3">
        <v>32599</v>
      </c>
      <c r="C44" s="3">
        <v>32818</v>
      </c>
      <c r="D44" s="4">
        <f t="shared" ref="D44:D45" si="14">IF(B44&gt;0,C44-B44+1,0)</f>
        <v>220</v>
      </c>
      <c r="E44" s="5">
        <v>12621</v>
      </c>
      <c r="F44" s="5"/>
      <c r="G44" s="6">
        <f t="shared" ref="G44:G45" si="15">E44/365*D44</f>
        <v>7607.178082191781</v>
      </c>
    </row>
    <row r="45" spans="1:7" x14ac:dyDescent="0.3">
      <c r="A45" t="s">
        <v>26</v>
      </c>
      <c r="B45" s="3">
        <v>32819</v>
      </c>
      <c r="C45" s="3">
        <v>32963</v>
      </c>
      <c r="D45" s="4">
        <f t="shared" si="14"/>
        <v>145</v>
      </c>
      <c r="E45" s="5">
        <v>13707</v>
      </c>
      <c r="F45" s="5"/>
      <c r="G45" s="6">
        <f t="shared" si="15"/>
        <v>5445.2465753424649</v>
      </c>
    </row>
    <row r="46" spans="1:7" x14ac:dyDescent="0.3">
      <c r="B46" s="7"/>
      <c r="C46" s="7"/>
      <c r="D46" s="4">
        <f>SUM(D44:D45)</f>
        <v>365</v>
      </c>
      <c r="E46" s="5"/>
      <c r="F46" s="5"/>
      <c r="G46" s="13">
        <f>SUM(G44:G45)</f>
        <v>13052.424657534246</v>
      </c>
    </row>
    <row r="48" spans="1:7" x14ac:dyDescent="0.3">
      <c r="A48" s="8" t="s">
        <v>27</v>
      </c>
      <c r="B48" s="1" t="s">
        <v>0</v>
      </c>
      <c r="C48" s="1" t="s">
        <v>1</v>
      </c>
      <c r="D48" s="1"/>
      <c r="E48" s="1" t="s">
        <v>2</v>
      </c>
      <c r="F48" s="2" t="s">
        <v>3</v>
      </c>
    </row>
    <row r="49" spans="1:7" x14ac:dyDescent="0.3">
      <c r="A49" t="s">
        <v>29</v>
      </c>
      <c r="B49" s="3">
        <v>32599</v>
      </c>
      <c r="C49" s="3">
        <v>32818</v>
      </c>
      <c r="D49" s="4">
        <f t="shared" ref="D49:D50" si="16">IF(B49&gt;0,C49-B49+1,0)</f>
        <v>220</v>
      </c>
      <c r="E49" s="5">
        <v>12942</v>
      </c>
      <c r="F49" s="5"/>
      <c r="G49" s="6">
        <f t="shared" ref="G49:G50" si="17">E49/365*D49</f>
        <v>7800.6575342465749</v>
      </c>
    </row>
    <row r="50" spans="1:7" x14ac:dyDescent="0.3">
      <c r="B50" s="3">
        <v>32819</v>
      </c>
      <c r="C50" s="3">
        <v>32963</v>
      </c>
      <c r="D50" s="4">
        <f t="shared" si="16"/>
        <v>145</v>
      </c>
      <c r="E50" s="5">
        <v>14055</v>
      </c>
      <c r="F50" s="5"/>
      <c r="G50" s="6">
        <f t="shared" si="17"/>
        <v>5583.4931506849316</v>
      </c>
    </row>
    <row r="51" spans="1:7" x14ac:dyDescent="0.3">
      <c r="B51" s="7"/>
      <c r="C51" s="7"/>
      <c r="D51" s="4">
        <f>SUM(D49:D50)</f>
        <v>365</v>
      </c>
      <c r="E51" s="5"/>
      <c r="F51" s="5"/>
      <c r="G51" s="13">
        <f>SUM(G49:G50)</f>
        <v>13384.150684931506</v>
      </c>
    </row>
    <row r="53" spans="1:7" x14ac:dyDescent="0.3">
      <c r="A53" s="8" t="s">
        <v>27</v>
      </c>
      <c r="B53" s="1" t="s">
        <v>0</v>
      </c>
      <c r="C53" s="1" t="s">
        <v>1</v>
      </c>
      <c r="D53" s="1"/>
      <c r="E53" s="1" t="s">
        <v>2</v>
      </c>
      <c r="F53" s="2" t="s">
        <v>3</v>
      </c>
    </row>
    <row r="54" spans="1:7" x14ac:dyDescent="0.3">
      <c r="A54" t="s">
        <v>28</v>
      </c>
      <c r="B54" s="3">
        <v>32599</v>
      </c>
      <c r="C54" s="3">
        <v>32818</v>
      </c>
      <c r="D54" s="4">
        <f t="shared" ref="D54:D55" si="18">IF(B54&gt;0,C54-B54+1,0)</f>
        <v>220</v>
      </c>
      <c r="E54" s="5">
        <v>13473</v>
      </c>
      <c r="F54" s="5"/>
      <c r="G54" s="6">
        <f t="shared" ref="G54:G55" si="19">E54/365*D54</f>
        <v>8120.7123287671229</v>
      </c>
    </row>
    <row r="55" spans="1:7" x14ac:dyDescent="0.3">
      <c r="B55" s="3">
        <v>32819</v>
      </c>
      <c r="C55" s="3">
        <v>32963</v>
      </c>
      <c r="D55" s="4">
        <f t="shared" si="18"/>
        <v>145</v>
      </c>
      <c r="E55" s="5">
        <v>14631</v>
      </c>
      <c r="F55" s="5"/>
      <c r="G55" s="6">
        <f t="shared" si="19"/>
        <v>5812.3150684931506</v>
      </c>
    </row>
    <row r="56" spans="1:7" x14ac:dyDescent="0.3">
      <c r="B56" s="7"/>
      <c r="C56" s="7"/>
      <c r="D56" s="4">
        <f>SUM(D54:D55)</f>
        <v>365</v>
      </c>
      <c r="E56" s="5"/>
      <c r="F56" s="5"/>
      <c r="G56" s="13">
        <f>SUM(G54:G55)</f>
        <v>13933.027397260274</v>
      </c>
    </row>
    <row r="58" spans="1:7" x14ac:dyDescent="0.3">
      <c r="A58" s="8" t="s">
        <v>30</v>
      </c>
      <c r="B58" s="1" t="s">
        <v>0</v>
      </c>
      <c r="C58" s="1" t="s">
        <v>1</v>
      </c>
      <c r="D58" s="1"/>
      <c r="E58" s="1" t="s">
        <v>2</v>
      </c>
      <c r="F58" s="2" t="s">
        <v>3</v>
      </c>
    </row>
    <row r="59" spans="1:7" x14ac:dyDescent="0.3">
      <c r="A59" t="s">
        <v>118</v>
      </c>
      <c r="B59" s="3">
        <v>32599</v>
      </c>
      <c r="C59" s="3">
        <v>32818</v>
      </c>
      <c r="D59" s="4">
        <f t="shared" ref="D59:D60" si="20">IF(B59&gt;0,C59-B59+1,0)</f>
        <v>220</v>
      </c>
      <c r="E59" s="5">
        <v>13269</v>
      </c>
      <c r="F59" s="5"/>
      <c r="G59" s="6">
        <f t="shared" ref="G59:G60" si="21">E59/365*D59</f>
        <v>7997.7534246575342</v>
      </c>
    </row>
    <row r="60" spans="1:7" x14ac:dyDescent="0.3">
      <c r="B60" s="3">
        <v>32819</v>
      </c>
      <c r="C60" s="3">
        <v>32963</v>
      </c>
      <c r="D60" s="4">
        <f t="shared" si="20"/>
        <v>145</v>
      </c>
      <c r="E60" s="5">
        <v>14409</v>
      </c>
      <c r="F60" s="5"/>
      <c r="G60" s="6">
        <f t="shared" si="21"/>
        <v>5724.1232876712329</v>
      </c>
    </row>
    <row r="61" spans="1:7" x14ac:dyDescent="0.3">
      <c r="B61" s="7"/>
      <c r="C61" s="7"/>
      <c r="D61" s="4">
        <f>SUM(D59:D60)</f>
        <v>365</v>
      </c>
      <c r="E61" s="5"/>
      <c r="F61" s="5"/>
      <c r="G61" s="13">
        <f>SUM(G59:G60)</f>
        <v>13721.876712328767</v>
      </c>
    </row>
    <row r="63" spans="1:7" x14ac:dyDescent="0.3">
      <c r="A63" s="8" t="s">
        <v>30</v>
      </c>
      <c r="B63" s="1" t="s">
        <v>0</v>
      </c>
      <c r="C63" s="1" t="s">
        <v>1</v>
      </c>
      <c r="D63" s="1"/>
      <c r="E63" s="1" t="s">
        <v>2</v>
      </c>
      <c r="F63" s="2" t="s">
        <v>3</v>
      </c>
    </row>
    <row r="64" spans="1:7" x14ac:dyDescent="0.3">
      <c r="A64" t="s">
        <v>31</v>
      </c>
      <c r="B64" s="3">
        <v>32599</v>
      </c>
      <c r="C64" s="3">
        <v>32818</v>
      </c>
      <c r="D64" s="4">
        <f t="shared" ref="D64:D65" si="22">IF(B64&gt;0,C64-B64+1,0)</f>
        <v>220</v>
      </c>
      <c r="E64" s="5">
        <v>13800</v>
      </c>
      <c r="F64" s="5"/>
      <c r="G64" s="6">
        <f t="shared" ref="G64:G65" si="23">E64/365*D64</f>
        <v>8317.8082191780813</v>
      </c>
    </row>
    <row r="65" spans="1:7" x14ac:dyDescent="0.3">
      <c r="B65" s="3">
        <v>32819</v>
      </c>
      <c r="C65" s="3">
        <v>32963</v>
      </c>
      <c r="D65" s="4">
        <f t="shared" si="22"/>
        <v>145</v>
      </c>
      <c r="E65" s="5">
        <v>14988</v>
      </c>
      <c r="F65" s="5"/>
      <c r="G65" s="6">
        <f t="shared" si="23"/>
        <v>5954.1369863013697</v>
      </c>
    </row>
    <row r="66" spans="1:7" x14ac:dyDescent="0.3">
      <c r="B66" s="7"/>
      <c r="C66" s="7"/>
      <c r="D66" s="4">
        <f>SUM(D64:D65)</f>
        <v>365</v>
      </c>
      <c r="E66" s="5"/>
      <c r="F66" s="5"/>
      <c r="G66" s="13">
        <f>SUM(G64:G65)</f>
        <v>14271.945205479451</v>
      </c>
    </row>
    <row r="68" spans="1:7" x14ac:dyDescent="0.3">
      <c r="A68" s="8" t="s">
        <v>30</v>
      </c>
      <c r="B68" s="1" t="s">
        <v>0</v>
      </c>
      <c r="C68" s="1" t="s">
        <v>1</v>
      </c>
      <c r="D68" s="1"/>
      <c r="E68" s="1" t="s">
        <v>2</v>
      </c>
      <c r="F68" s="2" t="s">
        <v>3</v>
      </c>
    </row>
    <row r="69" spans="1:7" x14ac:dyDescent="0.3">
      <c r="A69" t="s">
        <v>119</v>
      </c>
      <c r="B69" s="3">
        <v>32599</v>
      </c>
      <c r="C69" s="3">
        <v>32818</v>
      </c>
      <c r="D69" s="4">
        <f t="shared" ref="D69:D70" si="24">IF(B69&gt;0,C69-B69+1,0)</f>
        <v>220</v>
      </c>
      <c r="E69" s="5">
        <v>13779</v>
      </c>
      <c r="F69" s="5"/>
      <c r="G69" s="6">
        <f t="shared" ref="G69:G70" si="25">E69/365*D69</f>
        <v>8305.1506849315065</v>
      </c>
    </row>
    <row r="70" spans="1:7" x14ac:dyDescent="0.3">
      <c r="B70" s="3">
        <v>32819</v>
      </c>
      <c r="C70" s="3">
        <v>32963</v>
      </c>
      <c r="D70" s="4">
        <f t="shared" si="24"/>
        <v>145</v>
      </c>
      <c r="E70" s="5">
        <v>14964</v>
      </c>
      <c r="F70" s="5"/>
      <c r="G70" s="6">
        <f t="shared" si="25"/>
        <v>5944.6027397260268</v>
      </c>
    </row>
    <row r="71" spans="1:7" x14ac:dyDescent="0.3">
      <c r="B71" s="7"/>
      <c r="C71" s="7"/>
      <c r="D71" s="4">
        <f>SUM(D69:D70)</f>
        <v>365</v>
      </c>
      <c r="E71" s="5"/>
      <c r="F71" s="5"/>
      <c r="G71" s="13">
        <f>SUM(G69:G70)</f>
        <v>14249.753424657534</v>
      </c>
    </row>
    <row r="73" spans="1:7" x14ac:dyDescent="0.3">
      <c r="A73" s="8" t="s">
        <v>30</v>
      </c>
      <c r="B73" s="1" t="s">
        <v>0</v>
      </c>
      <c r="C73" s="1" t="s">
        <v>1</v>
      </c>
      <c r="D73" s="1"/>
      <c r="E73" s="1" t="s">
        <v>2</v>
      </c>
      <c r="F73" s="2" t="s">
        <v>3</v>
      </c>
    </row>
    <row r="74" spans="1:7" x14ac:dyDescent="0.3">
      <c r="A74" t="s">
        <v>32</v>
      </c>
      <c r="B74" s="3">
        <v>32599</v>
      </c>
      <c r="C74" s="3">
        <v>32818</v>
      </c>
      <c r="D74" s="4">
        <f t="shared" ref="D74:D75" si="26">IF(B74&gt;0,C74-B74+1,0)</f>
        <v>220</v>
      </c>
      <c r="E74" s="5">
        <v>14310</v>
      </c>
      <c r="F74" s="5"/>
      <c r="G74" s="6">
        <f t="shared" ref="G74:G75" si="27">E74/365*D74</f>
        <v>8625.2054794520554</v>
      </c>
    </row>
    <row r="75" spans="1:7" x14ac:dyDescent="0.3">
      <c r="B75" s="3">
        <v>32819</v>
      </c>
      <c r="C75" s="3">
        <v>32963</v>
      </c>
      <c r="D75" s="4">
        <f t="shared" si="26"/>
        <v>145</v>
      </c>
      <c r="E75" s="5">
        <v>15540</v>
      </c>
      <c r="F75" s="5"/>
      <c r="G75" s="6">
        <f t="shared" si="27"/>
        <v>6173.4246575342459</v>
      </c>
    </row>
    <row r="76" spans="1:7" x14ac:dyDescent="0.3">
      <c r="B76" s="7"/>
      <c r="C76" s="7"/>
      <c r="D76" s="4">
        <f>SUM(D74:D75)</f>
        <v>365</v>
      </c>
      <c r="E76" s="5"/>
      <c r="F76" s="5"/>
      <c r="G76" s="13">
        <f>SUM(G74:G75)</f>
        <v>14798.630136986301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76"/>
  <sheetViews>
    <sheetView tabSelected="1" topLeftCell="A58" workbookViewId="0">
      <selection activeCell="C82" sqref="C82"/>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32234</v>
      </c>
      <c r="C4" s="3">
        <v>32453</v>
      </c>
      <c r="D4" s="4">
        <f t="shared" ref="D4:D5" si="0">IF(B4&gt;0,C4-B4+1,0)</f>
        <v>220</v>
      </c>
      <c r="E4" s="5">
        <v>8760</v>
      </c>
      <c r="F4" s="5"/>
      <c r="G4" s="6">
        <f>E4/365*D4</f>
        <v>5280</v>
      </c>
    </row>
    <row r="5" spans="1:7" x14ac:dyDescent="0.3">
      <c r="B5" s="3">
        <v>32454</v>
      </c>
      <c r="C5" s="3">
        <v>32598</v>
      </c>
      <c r="D5" s="4">
        <f t="shared" si="0"/>
        <v>145</v>
      </c>
      <c r="E5" s="5">
        <v>9513</v>
      </c>
      <c r="F5" s="5"/>
      <c r="G5" s="6">
        <f>E5/365*D5</f>
        <v>3779.1369863013697</v>
      </c>
    </row>
    <row r="6" spans="1:7" x14ac:dyDescent="0.3">
      <c r="B6" s="7"/>
      <c r="C6" s="7"/>
      <c r="D6" s="4">
        <f>SUM(D4:D5)</f>
        <v>365</v>
      </c>
      <c r="E6" s="5"/>
      <c r="F6" s="5"/>
      <c r="G6" s="13">
        <f>SUM(G4:G5)</f>
        <v>9059.1369863013697</v>
      </c>
    </row>
    <row r="8" spans="1:7" x14ac:dyDescent="0.3">
      <c r="A8" s="8" t="s">
        <v>18</v>
      </c>
      <c r="B8" s="1" t="s">
        <v>0</v>
      </c>
      <c r="C8" s="1" t="s">
        <v>1</v>
      </c>
      <c r="D8" s="1"/>
      <c r="E8" s="1" t="s">
        <v>2</v>
      </c>
      <c r="F8" s="2" t="s">
        <v>3</v>
      </c>
    </row>
    <row r="9" spans="1:7" x14ac:dyDescent="0.3">
      <c r="A9" t="s">
        <v>83</v>
      </c>
      <c r="B9" s="3">
        <v>32234</v>
      </c>
      <c r="C9" s="3">
        <v>32453</v>
      </c>
      <c r="D9" s="4">
        <f t="shared" ref="D9:D10" si="1">IF(B9&gt;0,C9-B9+1,0)</f>
        <v>220</v>
      </c>
      <c r="E9" s="5">
        <v>9162</v>
      </c>
      <c r="F9" s="5"/>
      <c r="G9" s="6">
        <f>E9/365*D9</f>
        <v>5522.3013698630139</v>
      </c>
    </row>
    <row r="10" spans="1:7" x14ac:dyDescent="0.3">
      <c r="B10" s="3">
        <v>32454</v>
      </c>
      <c r="C10" s="3">
        <v>32598</v>
      </c>
      <c r="D10" s="4">
        <f t="shared" si="1"/>
        <v>145</v>
      </c>
      <c r="E10" s="5">
        <v>9951</v>
      </c>
      <c r="F10" s="5"/>
      <c r="G10" s="6">
        <f>E10/365*D10</f>
        <v>3953.1369863013697</v>
      </c>
    </row>
    <row r="11" spans="1:7" x14ac:dyDescent="0.3">
      <c r="B11" s="7"/>
      <c r="C11" s="7"/>
      <c r="D11" s="4">
        <f>SUM(D9:D10)</f>
        <v>365</v>
      </c>
      <c r="E11" s="5"/>
      <c r="F11" s="5"/>
      <c r="G11" s="13">
        <f>SUM(G9:G10)</f>
        <v>9475.4383561643845</v>
      </c>
    </row>
    <row r="13" spans="1:7" x14ac:dyDescent="0.3">
      <c r="A13" s="8" t="s">
        <v>123</v>
      </c>
      <c r="B13" s="1" t="s">
        <v>0</v>
      </c>
      <c r="C13" s="1" t="s">
        <v>1</v>
      </c>
      <c r="D13" s="1"/>
      <c r="E13" s="1" t="s">
        <v>2</v>
      </c>
      <c r="F13" s="2" t="s">
        <v>3</v>
      </c>
    </row>
    <row r="14" spans="1:7" x14ac:dyDescent="0.3">
      <c r="A14" t="s">
        <v>64</v>
      </c>
      <c r="B14" s="3">
        <v>32234</v>
      </c>
      <c r="C14" s="3">
        <v>32453</v>
      </c>
      <c r="D14" s="4">
        <f t="shared" ref="D14:D15" si="2">IF(B14&gt;0,C14-B14+1,0)</f>
        <v>220</v>
      </c>
      <c r="E14" s="5">
        <v>8892</v>
      </c>
      <c r="F14" s="5"/>
      <c r="G14" s="6">
        <f t="shared" ref="G14:G15" si="3">E14/365*D14</f>
        <v>5359.5616438356165</v>
      </c>
    </row>
    <row r="15" spans="1:7" x14ac:dyDescent="0.3">
      <c r="B15" s="3">
        <v>32454</v>
      </c>
      <c r="C15" s="3">
        <v>32598</v>
      </c>
      <c r="D15" s="4">
        <f t="shared" si="2"/>
        <v>145</v>
      </c>
      <c r="E15" s="5">
        <v>9657</v>
      </c>
      <c r="F15" s="5"/>
      <c r="G15" s="6">
        <f t="shared" si="3"/>
        <v>3836.3424657534247</v>
      </c>
    </row>
    <row r="16" spans="1:7" x14ac:dyDescent="0.3">
      <c r="B16" s="7"/>
      <c r="C16" s="7"/>
      <c r="D16" s="4">
        <f>SUM(D14:D15)</f>
        <v>365</v>
      </c>
      <c r="E16" s="5"/>
      <c r="F16" s="5"/>
      <c r="G16" s="13">
        <f>SUM(G14:G15)</f>
        <v>9195.9041095890407</v>
      </c>
    </row>
    <row r="18" spans="1:7" x14ac:dyDescent="0.3">
      <c r="A18" s="8" t="s">
        <v>123</v>
      </c>
      <c r="B18" s="1" t="s">
        <v>0</v>
      </c>
      <c r="C18" s="1" t="s">
        <v>1</v>
      </c>
      <c r="D18" s="1"/>
      <c r="E18" s="1" t="s">
        <v>2</v>
      </c>
      <c r="F18" s="2" t="s">
        <v>3</v>
      </c>
    </row>
    <row r="19" spans="1:7" x14ac:dyDescent="0.3">
      <c r="A19" t="s">
        <v>122</v>
      </c>
      <c r="B19" s="3">
        <v>32234</v>
      </c>
      <c r="C19" s="3">
        <v>32453</v>
      </c>
      <c r="D19" s="4">
        <f t="shared" ref="D19:D20" si="4">IF(B19&gt;0,C19-B19+1,0)</f>
        <v>220</v>
      </c>
      <c r="E19" s="5">
        <v>9294</v>
      </c>
      <c r="F19" s="5"/>
      <c r="G19" s="6">
        <f t="shared" ref="G19:G20" si="5">E19/365*D19</f>
        <v>5601.8630136986303</v>
      </c>
    </row>
    <row r="20" spans="1:7" x14ac:dyDescent="0.3">
      <c r="B20" s="3">
        <v>32454</v>
      </c>
      <c r="C20" s="3">
        <v>32598</v>
      </c>
      <c r="D20" s="4">
        <f t="shared" si="4"/>
        <v>145</v>
      </c>
      <c r="E20" s="5">
        <v>10092</v>
      </c>
      <c r="F20" s="5"/>
      <c r="G20" s="6">
        <f t="shared" si="5"/>
        <v>4009.1506849315069</v>
      </c>
    </row>
    <row r="21" spans="1:7" x14ac:dyDescent="0.3">
      <c r="B21" s="7"/>
      <c r="C21" s="7"/>
      <c r="D21" s="4">
        <f>SUM(D19:D20)</f>
        <v>365</v>
      </c>
      <c r="E21" s="5"/>
      <c r="F21" s="5"/>
      <c r="G21" s="13">
        <f>SUM(G19:G20)</f>
        <v>9611.0136986301368</v>
      </c>
    </row>
    <row r="23" spans="1:7" x14ac:dyDescent="0.3">
      <c r="A23" s="8" t="s">
        <v>123</v>
      </c>
      <c r="B23" s="1" t="s">
        <v>0</v>
      </c>
      <c r="C23" s="1" t="s">
        <v>1</v>
      </c>
      <c r="D23" s="1"/>
      <c r="E23" s="1" t="s">
        <v>2</v>
      </c>
      <c r="F23" s="2" t="s">
        <v>3</v>
      </c>
    </row>
    <row r="24" spans="1:7" x14ac:dyDescent="0.3">
      <c r="A24" t="s">
        <v>21</v>
      </c>
      <c r="B24" s="3">
        <v>32234</v>
      </c>
      <c r="C24" s="3">
        <v>32453</v>
      </c>
      <c r="D24" s="4">
        <f t="shared" ref="D24:D25" si="6">IF(B24&gt;0,C24-B24+1,0)</f>
        <v>220</v>
      </c>
      <c r="E24" s="5">
        <v>9735</v>
      </c>
      <c r="F24" s="5"/>
      <c r="G24" s="6">
        <f t="shared" ref="G24:G25" si="7">E24/365*D24</f>
        <v>5867.6712328767117</v>
      </c>
    </row>
    <row r="25" spans="1:7" x14ac:dyDescent="0.3">
      <c r="B25" s="3">
        <v>32454</v>
      </c>
      <c r="C25" s="3">
        <v>32598</v>
      </c>
      <c r="D25" s="4">
        <f t="shared" si="6"/>
        <v>145</v>
      </c>
      <c r="E25" s="5">
        <v>10572</v>
      </c>
      <c r="F25" s="5"/>
      <c r="G25" s="6">
        <f t="shared" si="7"/>
        <v>4199.8356164383558</v>
      </c>
    </row>
    <row r="26" spans="1:7" x14ac:dyDescent="0.3">
      <c r="B26" s="7"/>
      <c r="C26" s="7"/>
      <c r="D26" s="4">
        <f>SUM(D24:D25)</f>
        <v>365</v>
      </c>
      <c r="E26" s="5"/>
      <c r="F26" s="5"/>
      <c r="G26" s="13">
        <f>SUM(G24:G25)</f>
        <v>10067.506849315068</v>
      </c>
    </row>
    <row r="28" spans="1:7" x14ac:dyDescent="0.3">
      <c r="A28" s="8" t="s">
        <v>123</v>
      </c>
      <c r="B28" s="1" t="s">
        <v>0</v>
      </c>
      <c r="C28" s="1" t="s">
        <v>1</v>
      </c>
      <c r="D28" s="1"/>
      <c r="E28" s="1" t="s">
        <v>2</v>
      </c>
      <c r="F28" s="2" t="s">
        <v>3</v>
      </c>
    </row>
    <row r="29" spans="1:7" x14ac:dyDescent="0.3">
      <c r="A29" t="s">
        <v>23</v>
      </c>
      <c r="B29" s="3">
        <v>32234</v>
      </c>
      <c r="C29" s="3">
        <v>32453</v>
      </c>
      <c r="D29" s="4">
        <f t="shared" ref="D29:D30" si="8">IF(B29&gt;0,C29-B29+1,0)</f>
        <v>220</v>
      </c>
      <c r="E29" s="5">
        <v>10218</v>
      </c>
      <c r="F29" s="5"/>
      <c r="G29" s="6">
        <f t="shared" ref="G29:G30" si="9">E29/365*D29</f>
        <v>6158.7945205479455</v>
      </c>
    </row>
    <row r="30" spans="1:7" x14ac:dyDescent="0.3">
      <c r="B30" s="3">
        <v>32454</v>
      </c>
      <c r="C30" s="3">
        <v>32598</v>
      </c>
      <c r="D30" s="4">
        <f t="shared" si="8"/>
        <v>145</v>
      </c>
      <c r="E30" s="5">
        <v>11097</v>
      </c>
      <c r="F30" s="5"/>
      <c r="G30" s="6">
        <f t="shared" si="9"/>
        <v>4408.3972602739732</v>
      </c>
    </row>
    <row r="31" spans="1:7" x14ac:dyDescent="0.3">
      <c r="B31" s="7"/>
      <c r="C31" s="7"/>
      <c r="D31" s="4">
        <f>SUM(D29:D30)</f>
        <v>365</v>
      </c>
      <c r="E31" s="5"/>
      <c r="F31" s="5"/>
      <c r="G31" s="13">
        <f>SUM(G29:G30)</f>
        <v>10567.191780821919</v>
      </c>
    </row>
    <row r="33" spans="1:7" x14ac:dyDescent="0.3">
      <c r="A33" s="8" t="s">
        <v>123</v>
      </c>
      <c r="B33" s="1" t="s">
        <v>0</v>
      </c>
      <c r="C33" s="1" t="s">
        <v>1</v>
      </c>
      <c r="D33" s="1"/>
      <c r="E33" s="1" t="s">
        <v>2</v>
      </c>
      <c r="F33" s="2" t="s">
        <v>3</v>
      </c>
    </row>
    <row r="34" spans="1:7" x14ac:dyDescent="0.3">
      <c r="A34" t="s">
        <v>24</v>
      </c>
      <c r="B34" s="3">
        <v>32234</v>
      </c>
      <c r="C34" s="3">
        <v>32453</v>
      </c>
      <c r="D34" s="4">
        <f t="shared" ref="D34:D35" si="10">IF(B34&gt;0,C34-B34+1,0)</f>
        <v>220</v>
      </c>
      <c r="E34" s="5">
        <v>11130</v>
      </c>
      <c r="F34" s="5"/>
      <c r="G34" s="6">
        <f t="shared" ref="G34:G35" si="11">E34/365*D34</f>
        <v>6708.4931506849316</v>
      </c>
    </row>
    <row r="35" spans="1:7" x14ac:dyDescent="0.3">
      <c r="A35" t="s">
        <v>116</v>
      </c>
      <c r="B35" s="3">
        <v>32454</v>
      </c>
      <c r="C35" s="3">
        <v>32598</v>
      </c>
      <c r="D35" s="4">
        <f t="shared" si="10"/>
        <v>145</v>
      </c>
      <c r="E35" s="5">
        <v>12087</v>
      </c>
      <c r="F35" s="5"/>
      <c r="G35" s="6">
        <f t="shared" si="11"/>
        <v>4801.6849315068494</v>
      </c>
    </row>
    <row r="36" spans="1:7" x14ac:dyDescent="0.3">
      <c r="B36" s="7"/>
      <c r="C36" s="7"/>
      <c r="D36" s="4">
        <f>SUM(D34:D35)</f>
        <v>365</v>
      </c>
      <c r="E36" s="5"/>
      <c r="F36" s="5"/>
      <c r="G36" s="13">
        <f>SUM(G34:G35)</f>
        <v>11510.178082191782</v>
      </c>
    </row>
    <row r="38" spans="1:7" x14ac:dyDescent="0.3">
      <c r="A38" s="8" t="s">
        <v>22</v>
      </c>
      <c r="B38" s="1" t="s">
        <v>0</v>
      </c>
      <c r="C38" s="1" t="s">
        <v>1</v>
      </c>
      <c r="D38" s="1"/>
      <c r="E38" s="1" t="s">
        <v>2</v>
      </c>
      <c r="F38" s="2" t="s">
        <v>3</v>
      </c>
    </row>
    <row r="39" spans="1:7" x14ac:dyDescent="0.3">
      <c r="A39" t="s">
        <v>124</v>
      </c>
      <c r="B39" s="3">
        <v>32234</v>
      </c>
      <c r="C39" s="3">
        <v>32453</v>
      </c>
      <c r="D39" s="4">
        <f t="shared" ref="D39:D40" si="12">IF(B39&gt;0,C39-B39+1,0)</f>
        <v>220</v>
      </c>
      <c r="E39" s="5">
        <v>10695</v>
      </c>
      <c r="F39" s="5"/>
      <c r="G39" s="6">
        <f t="shared" ref="G39:G40" si="13">E39/365*D39</f>
        <v>6446.301369863013</v>
      </c>
    </row>
    <row r="40" spans="1:7" x14ac:dyDescent="0.3">
      <c r="A40" t="s">
        <v>25</v>
      </c>
      <c r="B40" s="3">
        <v>32454</v>
      </c>
      <c r="C40" s="3">
        <v>32598</v>
      </c>
      <c r="D40" s="4">
        <f t="shared" si="12"/>
        <v>145</v>
      </c>
      <c r="E40" s="5">
        <v>11616</v>
      </c>
      <c r="F40" s="5"/>
      <c r="G40" s="6">
        <f t="shared" si="13"/>
        <v>4614.5753424657532</v>
      </c>
    </row>
    <row r="41" spans="1:7" x14ac:dyDescent="0.3">
      <c r="B41" s="7"/>
      <c r="C41" s="7"/>
      <c r="D41" s="4">
        <f>SUM(D39:D40)</f>
        <v>365</v>
      </c>
      <c r="E41" s="5"/>
      <c r="F41" s="5"/>
      <c r="G41" s="13">
        <f>SUM(G39:G40)</f>
        <v>11060.876712328765</v>
      </c>
    </row>
    <row r="43" spans="1:7" x14ac:dyDescent="0.3">
      <c r="A43" s="8" t="s">
        <v>22</v>
      </c>
      <c r="B43" s="1" t="s">
        <v>0</v>
      </c>
      <c r="C43" s="1" t="s">
        <v>1</v>
      </c>
      <c r="D43" s="1"/>
      <c r="E43" s="1" t="s">
        <v>2</v>
      </c>
      <c r="F43" s="2" t="s">
        <v>3</v>
      </c>
    </row>
    <row r="44" spans="1:7" x14ac:dyDescent="0.3">
      <c r="A44" t="s">
        <v>124</v>
      </c>
      <c r="B44" s="3">
        <v>32234</v>
      </c>
      <c r="C44" s="3">
        <v>32453</v>
      </c>
      <c r="D44" s="4">
        <f t="shared" ref="D44:D45" si="14">IF(B44&gt;0,C44-B44+1,0)</f>
        <v>220</v>
      </c>
      <c r="E44" s="5">
        <v>11622</v>
      </c>
      <c r="F44" s="5"/>
      <c r="G44" s="6">
        <f t="shared" ref="G44:G45" si="15">E44/365*D44</f>
        <v>7005.0410958904113</v>
      </c>
    </row>
    <row r="45" spans="1:7" x14ac:dyDescent="0.3">
      <c r="A45" t="s">
        <v>26</v>
      </c>
      <c r="B45" s="3">
        <v>32454</v>
      </c>
      <c r="C45" s="3">
        <v>32598</v>
      </c>
      <c r="D45" s="4">
        <f t="shared" si="14"/>
        <v>145</v>
      </c>
      <c r="E45" s="5">
        <v>12621</v>
      </c>
      <c r="F45" s="5"/>
      <c r="G45" s="6">
        <f t="shared" si="15"/>
        <v>5013.821917808219</v>
      </c>
    </row>
    <row r="46" spans="1:7" x14ac:dyDescent="0.3">
      <c r="B46" s="7"/>
      <c r="C46" s="7"/>
      <c r="D46" s="4">
        <f>SUM(D44:D45)</f>
        <v>365</v>
      </c>
      <c r="E46" s="5"/>
      <c r="F46" s="5"/>
      <c r="G46" s="13">
        <f>SUM(G44:G45)</f>
        <v>12018.86301369863</v>
      </c>
    </row>
    <row r="48" spans="1:7" x14ac:dyDescent="0.3">
      <c r="A48" s="8" t="s">
        <v>27</v>
      </c>
      <c r="B48" s="1" t="s">
        <v>0</v>
      </c>
      <c r="C48" s="1" t="s">
        <v>1</v>
      </c>
      <c r="D48" s="1"/>
      <c r="E48" s="1" t="s">
        <v>2</v>
      </c>
      <c r="F48" s="2" t="s">
        <v>3</v>
      </c>
    </row>
    <row r="49" spans="1:7" x14ac:dyDescent="0.3">
      <c r="A49" t="s">
        <v>29</v>
      </c>
      <c r="B49" s="3">
        <v>32234</v>
      </c>
      <c r="C49" s="3">
        <v>32453</v>
      </c>
      <c r="D49" s="4">
        <f t="shared" ref="D49:D50" si="16">IF(B49&gt;0,C49-B49+1,0)</f>
        <v>220</v>
      </c>
      <c r="E49" s="5">
        <v>11916</v>
      </c>
      <c r="F49" s="5"/>
      <c r="G49" s="6">
        <f t="shared" ref="G49:G50" si="17">E49/365*D49</f>
        <v>7182.2465753424658</v>
      </c>
    </row>
    <row r="50" spans="1:7" x14ac:dyDescent="0.3">
      <c r="B50" s="3">
        <v>32454</v>
      </c>
      <c r="C50" s="3">
        <v>32598</v>
      </c>
      <c r="D50" s="4">
        <f t="shared" si="16"/>
        <v>145</v>
      </c>
      <c r="E50" s="5">
        <v>12952</v>
      </c>
      <c r="F50" s="5"/>
      <c r="G50" s="6">
        <f t="shared" si="17"/>
        <v>5145.3150684931506</v>
      </c>
    </row>
    <row r="51" spans="1:7" x14ac:dyDescent="0.3">
      <c r="B51" s="7"/>
      <c r="C51" s="7"/>
      <c r="D51" s="4">
        <f>SUM(D49:D50)</f>
        <v>365</v>
      </c>
      <c r="E51" s="5"/>
      <c r="F51" s="5"/>
      <c r="G51" s="13">
        <f>SUM(G49:G50)</f>
        <v>12327.561643835616</v>
      </c>
    </row>
    <row r="53" spans="1:7" x14ac:dyDescent="0.3">
      <c r="A53" s="8" t="s">
        <v>27</v>
      </c>
      <c r="B53" s="1" t="s">
        <v>0</v>
      </c>
      <c r="C53" s="1" t="s">
        <v>1</v>
      </c>
      <c r="D53" s="1"/>
      <c r="E53" s="1" t="s">
        <v>2</v>
      </c>
      <c r="F53" s="2" t="s">
        <v>3</v>
      </c>
    </row>
    <row r="54" spans="1:7" x14ac:dyDescent="0.3">
      <c r="A54" t="s">
        <v>28</v>
      </c>
      <c r="B54" s="3">
        <v>32234</v>
      </c>
      <c r="C54" s="3">
        <v>32453</v>
      </c>
      <c r="D54" s="4">
        <f t="shared" ref="D54:D55" si="18">IF(B54&gt;0,C54-B54+1,0)</f>
        <v>220</v>
      </c>
      <c r="E54" s="5">
        <v>12405</v>
      </c>
      <c r="F54" s="5"/>
      <c r="G54" s="6">
        <f t="shared" ref="G54:G55" si="19">E54/365*D54</f>
        <v>7476.9863013698632</v>
      </c>
    </row>
    <row r="55" spans="1:7" x14ac:dyDescent="0.3">
      <c r="B55" s="3">
        <v>32454</v>
      </c>
      <c r="C55" s="3">
        <v>32598</v>
      </c>
      <c r="D55" s="4">
        <f t="shared" si="18"/>
        <v>145</v>
      </c>
      <c r="E55" s="5">
        <v>13473</v>
      </c>
      <c r="F55" s="5"/>
      <c r="G55" s="6">
        <f t="shared" si="19"/>
        <v>5352.2876712328762</v>
      </c>
    </row>
    <row r="56" spans="1:7" x14ac:dyDescent="0.3">
      <c r="B56" s="7"/>
      <c r="C56" s="7"/>
      <c r="D56" s="4">
        <f>SUM(D54:D55)</f>
        <v>365</v>
      </c>
      <c r="E56" s="5"/>
      <c r="F56" s="5"/>
      <c r="G56" s="13">
        <f>SUM(G54:G55)</f>
        <v>12829.273972602739</v>
      </c>
    </row>
    <row r="58" spans="1:7" x14ac:dyDescent="0.3">
      <c r="A58" s="8" t="s">
        <v>30</v>
      </c>
      <c r="B58" s="1" t="s">
        <v>0</v>
      </c>
      <c r="C58" s="1" t="s">
        <v>1</v>
      </c>
      <c r="D58" s="1"/>
      <c r="E58" s="1" t="s">
        <v>2</v>
      </c>
      <c r="F58" s="2" t="s">
        <v>3</v>
      </c>
    </row>
    <row r="59" spans="1:7" x14ac:dyDescent="0.3">
      <c r="A59" t="s">
        <v>118</v>
      </c>
      <c r="B59" s="3">
        <v>32599</v>
      </c>
      <c r="C59" s="3">
        <v>32818</v>
      </c>
      <c r="D59" s="4">
        <f t="shared" ref="D59:D60" si="20">IF(B59&gt;0,C59-B59+1,0)</f>
        <v>220</v>
      </c>
      <c r="E59" s="5">
        <v>12219</v>
      </c>
      <c r="F59" s="5"/>
      <c r="G59" s="6">
        <f t="shared" ref="G59:G60" si="21">E59/365*D59</f>
        <v>7364.8767123287671</v>
      </c>
    </row>
    <row r="60" spans="1:7" x14ac:dyDescent="0.3">
      <c r="B60" s="3">
        <v>32819</v>
      </c>
      <c r="C60" s="3">
        <v>32963</v>
      </c>
      <c r="D60" s="4">
        <f t="shared" si="20"/>
        <v>145</v>
      </c>
      <c r="E60" s="5">
        <v>13269</v>
      </c>
      <c r="F60" s="5"/>
      <c r="G60" s="6">
        <f t="shared" si="21"/>
        <v>5271.2465753424658</v>
      </c>
    </row>
    <row r="61" spans="1:7" x14ac:dyDescent="0.3">
      <c r="B61" s="7"/>
      <c r="C61" s="7"/>
      <c r="D61" s="4">
        <f>SUM(D59:D60)</f>
        <v>365</v>
      </c>
      <c r="E61" s="5"/>
      <c r="F61" s="5"/>
      <c r="G61" s="13">
        <f>SUM(G59:G60)</f>
        <v>12636.123287671233</v>
      </c>
    </row>
    <row r="63" spans="1:7" x14ac:dyDescent="0.3">
      <c r="A63" s="8" t="s">
        <v>30</v>
      </c>
      <c r="B63" s="1" t="s">
        <v>0</v>
      </c>
      <c r="C63" s="1" t="s">
        <v>1</v>
      </c>
      <c r="D63" s="1"/>
      <c r="E63" s="1" t="s">
        <v>2</v>
      </c>
      <c r="F63" s="2" t="s">
        <v>3</v>
      </c>
    </row>
    <row r="64" spans="1:7" x14ac:dyDescent="0.3">
      <c r="A64" t="s">
        <v>31</v>
      </c>
      <c r="B64" s="3">
        <v>32234</v>
      </c>
      <c r="C64" s="3">
        <v>32453</v>
      </c>
      <c r="D64" s="4">
        <f t="shared" ref="D64:D65" si="22">IF(B64&gt;0,C64-B64+1,0)</f>
        <v>220</v>
      </c>
      <c r="E64" s="5">
        <v>12708</v>
      </c>
      <c r="F64" s="5"/>
      <c r="G64" s="6">
        <f t="shared" ref="G64:G65" si="23">E64/365*D64</f>
        <v>7659.6164383561645</v>
      </c>
    </row>
    <row r="65" spans="1:7" x14ac:dyDescent="0.3">
      <c r="B65" s="3">
        <v>32454</v>
      </c>
      <c r="C65" s="3">
        <v>32598</v>
      </c>
      <c r="D65" s="4">
        <f t="shared" si="22"/>
        <v>145</v>
      </c>
      <c r="E65" s="5">
        <v>13800</v>
      </c>
      <c r="F65" s="5"/>
      <c r="G65" s="6">
        <f t="shared" si="23"/>
        <v>5482.1917808219177</v>
      </c>
    </row>
    <row r="66" spans="1:7" x14ac:dyDescent="0.3">
      <c r="B66" s="7"/>
      <c r="C66" s="7"/>
      <c r="D66" s="4">
        <f>SUM(D64:D65)</f>
        <v>365</v>
      </c>
      <c r="E66" s="5"/>
      <c r="F66" s="5"/>
      <c r="G66" s="13">
        <f>SUM(G64:G65)</f>
        <v>13141.808219178081</v>
      </c>
    </row>
    <row r="68" spans="1:7" x14ac:dyDescent="0.3">
      <c r="A68" s="8" t="s">
        <v>30</v>
      </c>
      <c r="B68" s="1" t="s">
        <v>0</v>
      </c>
      <c r="C68" s="1" t="s">
        <v>1</v>
      </c>
      <c r="D68" s="1"/>
      <c r="E68" s="1" t="s">
        <v>2</v>
      </c>
      <c r="F68" s="2" t="s">
        <v>3</v>
      </c>
    </row>
    <row r="69" spans="1:7" x14ac:dyDescent="0.3">
      <c r="A69" t="s">
        <v>119</v>
      </c>
      <c r="B69" s="3">
        <v>32234</v>
      </c>
      <c r="C69" s="3">
        <v>32453</v>
      </c>
      <c r="D69" s="4">
        <f t="shared" ref="D69:D70" si="24">IF(B69&gt;0,C69-B69+1,0)</f>
        <v>220</v>
      </c>
      <c r="E69" s="5">
        <v>12687</v>
      </c>
      <c r="F69" s="5"/>
      <c r="G69" s="6">
        <f t="shared" ref="G69:G70" si="25">E69/365*D69</f>
        <v>7646.9589041095887</v>
      </c>
    </row>
    <row r="70" spans="1:7" x14ac:dyDescent="0.3">
      <c r="B70" s="3">
        <v>32454</v>
      </c>
      <c r="C70" s="3">
        <v>32598</v>
      </c>
      <c r="D70" s="4">
        <f t="shared" si="24"/>
        <v>145</v>
      </c>
      <c r="E70" s="5">
        <v>13779</v>
      </c>
      <c r="F70" s="5"/>
      <c r="G70" s="6">
        <f t="shared" si="25"/>
        <v>5473.8493150684926</v>
      </c>
    </row>
    <row r="71" spans="1:7" x14ac:dyDescent="0.3">
      <c r="B71" s="7"/>
      <c r="C71" s="7"/>
      <c r="D71" s="4">
        <f>SUM(D69:D70)</f>
        <v>365</v>
      </c>
      <c r="E71" s="5"/>
      <c r="F71" s="5"/>
      <c r="G71" s="13">
        <f>SUM(G69:G70)</f>
        <v>13120.808219178081</v>
      </c>
    </row>
    <row r="73" spans="1:7" x14ac:dyDescent="0.3">
      <c r="A73" s="8" t="s">
        <v>30</v>
      </c>
      <c r="B73" s="1" t="s">
        <v>0</v>
      </c>
      <c r="C73" s="1" t="s">
        <v>1</v>
      </c>
      <c r="D73" s="1"/>
      <c r="E73" s="1" t="s">
        <v>2</v>
      </c>
      <c r="F73" s="2" t="s">
        <v>3</v>
      </c>
    </row>
    <row r="74" spans="1:7" x14ac:dyDescent="0.3">
      <c r="A74" t="s">
        <v>32</v>
      </c>
      <c r="B74" s="3">
        <v>32234</v>
      </c>
      <c r="C74" s="3">
        <v>32453</v>
      </c>
      <c r="D74" s="4">
        <f t="shared" ref="D74:D75" si="26">IF(B74&gt;0,C74-B74+1,0)</f>
        <v>220</v>
      </c>
      <c r="E74" s="5">
        <v>13176</v>
      </c>
      <c r="F74" s="5"/>
      <c r="G74" s="6">
        <f t="shared" ref="G74:G75" si="27">E74/365*D74</f>
        <v>7941.6986301369861</v>
      </c>
    </row>
    <row r="75" spans="1:7" x14ac:dyDescent="0.3">
      <c r="B75" s="3">
        <v>32454</v>
      </c>
      <c r="C75" s="3">
        <v>32598</v>
      </c>
      <c r="D75" s="4">
        <f t="shared" si="26"/>
        <v>145</v>
      </c>
      <c r="E75" s="5">
        <v>14310</v>
      </c>
      <c r="F75" s="5"/>
      <c r="G75" s="6">
        <f t="shared" si="27"/>
        <v>5684.7945205479455</v>
      </c>
    </row>
    <row r="76" spans="1:7" x14ac:dyDescent="0.3">
      <c r="B76" s="7"/>
      <c r="C76" s="7"/>
      <c r="D76" s="4">
        <f>SUM(D74:D75)</f>
        <v>365</v>
      </c>
      <c r="E76" s="5"/>
      <c r="F76" s="5"/>
      <c r="G76" s="13">
        <f>SUM(G74:G75)</f>
        <v>13626.493150684932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76"/>
  <sheetViews>
    <sheetView topLeftCell="A52" workbookViewId="0">
      <selection activeCell="G54" sqref="G54"/>
    </sheetView>
  </sheetViews>
  <sheetFormatPr defaultRowHeight="14.4" x14ac:dyDescent="0.3"/>
  <cols>
    <col min="1" max="1" width="37.77734375" bestFit="1" customWidth="1"/>
    <col min="2" max="3" width="10.77734375" bestFit="1" customWidth="1"/>
    <col min="4" max="4" width="4" bestFit="1" customWidth="1"/>
    <col min="5" max="5" width="11.5546875" bestFit="1" customWidth="1"/>
    <col min="7" max="7" width="11.5546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31868</v>
      </c>
      <c r="C4" s="3">
        <v>32087</v>
      </c>
      <c r="D4" s="4">
        <f t="shared" ref="D4:D5" si="0">IF(B4&gt;0,C4-B4+1,0)</f>
        <v>220</v>
      </c>
      <c r="E4" s="5">
        <v>8163</v>
      </c>
      <c r="F4" s="5"/>
      <c r="G4" s="6">
        <f>E4/366*D4</f>
        <v>4906.7213114754095</v>
      </c>
    </row>
    <row r="5" spans="1:7" x14ac:dyDescent="0.3">
      <c r="B5" s="3">
        <v>32088</v>
      </c>
      <c r="C5" s="3">
        <v>32233</v>
      </c>
      <c r="D5" s="4">
        <f t="shared" si="0"/>
        <v>146</v>
      </c>
      <c r="E5" s="5">
        <v>8760</v>
      </c>
      <c r="F5" s="5"/>
      <c r="G5" s="6">
        <f>E5/366*D5</f>
        <v>3494.4262295081967</v>
      </c>
    </row>
    <row r="6" spans="1:7" x14ac:dyDescent="0.3">
      <c r="B6" s="7"/>
      <c r="C6" s="7"/>
      <c r="D6" s="4">
        <f>SUM(D4:D5)</f>
        <v>366</v>
      </c>
      <c r="E6" s="5"/>
      <c r="F6" s="5"/>
      <c r="G6" s="13">
        <f>SUM(G4:G5)</f>
        <v>8401.1475409836057</v>
      </c>
    </row>
    <row r="8" spans="1:7" x14ac:dyDescent="0.3">
      <c r="A8" s="8" t="s">
        <v>18</v>
      </c>
      <c r="B8" s="1" t="s">
        <v>0</v>
      </c>
      <c r="C8" s="1" t="s">
        <v>1</v>
      </c>
      <c r="D8" s="1"/>
      <c r="E8" s="1" t="s">
        <v>2</v>
      </c>
      <c r="F8" s="2" t="s">
        <v>3</v>
      </c>
    </row>
    <row r="9" spans="1:7" x14ac:dyDescent="0.3">
      <c r="A9" t="s">
        <v>83</v>
      </c>
      <c r="B9" s="3">
        <v>31868</v>
      </c>
      <c r="C9" s="3">
        <v>32087</v>
      </c>
      <c r="D9" s="4">
        <f t="shared" ref="D9:D10" si="1">IF(B9&gt;0,C9-B9+1,0)</f>
        <v>220</v>
      </c>
      <c r="E9" s="5">
        <v>8538</v>
      </c>
      <c r="F9" s="5"/>
      <c r="G9" s="6">
        <f>E9/366*D9</f>
        <v>5132.1311475409839</v>
      </c>
    </row>
    <row r="10" spans="1:7" x14ac:dyDescent="0.3">
      <c r="B10" s="3">
        <v>32088</v>
      </c>
      <c r="C10" s="3">
        <v>32233</v>
      </c>
      <c r="D10" s="4">
        <f t="shared" si="1"/>
        <v>146</v>
      </c>
      <c r="E10" s="5">
        <v>9162</v>
      </c>
      <c r="F10" s="5"/>
      <c r="G10" s="6">
        <f>E10/366*D10</f>
        <v>3654.7868852459014</v>
      </c>
    </row>
    <row r="11" spans="1:7" x14ac:dyDescent="0.3">
      <c r="B11" s="7"/>
      <c r="C11" s="7"/>
      <c r="D11" s="4">
        <f>SUM(D9:D10)</f>
        <v>366</v>
      </c>
      <c r="E11" s="5"/>
      <c r="F11" s="5"/>
      <c r="G11" s="13">
        <f>SUM(G9:G10)</f>
        <v>8786.9180327868853</v>
      </c>
    </row>
    <row r="13" spans="1:7" x14ac:dyDescent="0.3">
      <c r="A13" s="8" t="s">
        <v>123</v>
      </c>
      <c r="B13" s="1" t="s">
        <v>0</v>
      </c>
      <c r="C13" s="1" t="s">
        <v>1</v>
      </c>
      <c r="D13" s="1"/>
      <c r="E13" s="1" t="s">
        <v>2</v>
      </c>
      <c r="F13" s="2" t="s">
        <v>3</v>
      </c>
    </row>
    <row r="14" spans="1:7" x14ac:dyDescent="0.3">
      <c r="A14" t="s">
        <v>64</v>
      </c>
      <c r="B14" s="3">
        <v>31868</v>
      </c>
      <c r="C14" s="3">
        <v>32087</v>
      </c>
      <c r="D14" s="4">
        <f t="shared" ref="D14:D15" si="2">IF(B14&gt;0,C14-B14+1,0)</f>
        <v>220</v>
      </c>
      <c r="E14" s="5">
        <v>8286</v>
      </c>
      <c r="F14" s="5"/>
      <c r="G14" s="6">
        <f t="shared" ref="G14:G15" si="3">E14/366*D14</f>
        <v>4980.6557377049185</v>
      </c>
    </row>
    <row r="15" spans="1:7" x14ac:dyDescent="0.3">
      <c r="B15" s="3">
        <v>32088</v>
      </c>
      <c r="C15" s="3">
        <v>32233</v>
      </c>
      <c r="D15" s="4">
        <f t="shared" si="2"/>
        <v>146</v>
      </c>
      <c r="E15" s="5">
        <v>8892</v>
      </c>
      <c r="F15" s="5"/>
      <c r="G15" s="6">
        <f t="shared" si="3"/>
        <v>3547.0819672131147</v>
      </c>
    </row>
    <row r="16" spans="1:7" x14ac:dyDescent="0.3">
      <c r="B16" s="7"/>
      <c r="C16" s="7"/>
      <c r="D16" s="4">
        <f>SUM(D14:D15)</f>
        <v>366</v>
      </c>
      <c r="E16" s="5"/>
      <c r="F16" s="5"/>
      <c r="G16" s="13">
        <f>SUM(G14:G15)</f>
        <v>8527.7377049180323</v>
      </c>
    </row>
    <row r="18" spans="1:7" x14ac:dyDescent="0.3">
      <c r="A18" s="8" t="s">
        <v>123</v>
      </c>
      <c r="B18" s="1" t="s">
        <v>0</v>
      </c>
      <c r="C18" s="1" t="s">
        <v>1</v>
      </c>
      <c r="D18" s="1"/>
      <c r="E18" s="1" t="s">
        <v>2</v>
      </c>
      <c r="F18" s="2" t="s">
        <v>3</v>
      </c>
    </row>
    <row r="19" spans="1:7" x14ac:dyDescent="0.3">
      <c r="A19" t="s">
        <v>122</v>
      </c>
      <c r="B19" s="3">
        <v>31868</v>
      </c>
      <c r="C19" s="3">
        <v>32087</v>
      </c>
      <c r="D19" s="4">
        <f t="shared" ref="D19:D20" si="4">IF(B19&gt;0,C19-B19+1,0)</f>
        <v>220</v>
      </c>
      <c r="E19" s="5">
        <v>8661</v>
      </c>
      <c r="F19" s="5"/>
      <c r="G19" s="6">
        <f t="shared" ref="G19:G20" si="5">E19/366*D19</f>
        <v>5206.0655737704919</v>
      </c>
    </row>
    <row r="20" spans="1:7" x14ac:dyDescent="0.3">
      <c r="B20" s="3">
        <v>32088</v>
      </c>
      <c r="C20" s="3">
        <v>32233</v>
      </c>
      <c r="D20" s="4">
        <f t="shared" si="4"/>
        <v>146</v>
      </c>
      <c r="E20" s="5">
        <v>9294</v>
      </c>
      <c r="F20" s="5"/>
      <c r="G20" s="6">
        <f t="shared" si="5"/>
        <v>3707.4426229508194</v>
      </c>
    </row>
    <row r="21" spans="1:7" x14ac:dyDescent="0.3">
      <c r="B21" s="7"/>
      <c r="C21" s="7"/>
      <c r="D21" s="4">
        <f>SUM(D19:D20)</f>
        <v>366</v>
      </c>
      <c r="E21" s="5"/>
      <c r="F21" s="5"/>
      <c r="G21" s="13">
        <f>SUM(G19:G20)</f>
        <v>8913.5081967213118</v>
      </c>
    </row>
    <row r="23" spans="1:7" x14ac:dyDescent="0.3">
      <c r="A23" s="8" t="s">
        <v>123</v>
      </c>
      <c r="B23" s="1" t="s">
        <v>0</v>
      </c>
      <c r="C23" s="1" t="s">
        <v>1</v>
      </c>
      <c r="D23" s="1"/>
      <c r="E23" s="1" t="s">
        <v>2</v>
      </c>
      <c r="F23" s="2" t="s">
        <v>3</v>
      </c>
    </row>
    <row r="24" spans="1:7" x14ac:dyDescent="0.3">
      <c r="A24" t="s">
        <v>21</v>
      </c>
      <c r="B24" s="3">
        <v>31868</v>
      </c>
      <c r="C24" s="3">
        <v>32087</v>
      </c>
      <c r="D24" s="4">
        <f t="shared" ref="D24:D25" si="6">IF(B24&gt;0,C24-B24+1,0)</f>
        <v>220</v>
      </c>
      <c r="E24" s="5">
        <v>9072</v>
      </c>
      <c r="F24" s="5"/>
      <c r="G24" s="6">
        <f t="shared" ref="G24:G25" si="7">E24/366*D24</f>
        <v>5453.1147540983611</v>
      </c>
    </row>
    <row r="25" spans="1:7" x14ac:dyDescent="0.3">
      <c r="B25" s="3">
        <v>32088</v>
      </c>
      <c r="C25" s="3">
        <v>32233</v>
      </c>
      <c r="D25" s="4">
        <f t="shared" si="6"/>
        <v>146</v>
      </c>
      <c r="E25" s="5">
        <v>9735</v>
      </c>
      <c r="F25" s="5"/>
      <c r="G25" s="6">
        <f t="shared" si="7"/>
        <v>3883.3606557377047</v>
      </c>
    </row>
    <row r="26" spans="1:7" x14ac:dyDescent="0.3">
      <c r="B26" s="7"/>
      <c r="C26" s="7"/>
      <c r="D26" s="4">
        <f>SUM(D24:D25)</f>
        <v>366</v>
      </c>
      <c r="E26" s="5"/>
      <c r="F26" s="5"/>
      <c r="G26" s="13">
        <f>SUM(G24:G25)</f>
        <v>9336.4754098360663</v>
      </c>
    </row>
    <row r="28" spans="1:7" x14ac:dyDescent="0.3">
      <c r="A28" s="8" t="s">
        <v>123</v>
      </c>
      <c r="B28" s="1" t="s">
        <v>0</v>
      </c>
      <c r="C28" s="1" t="s">
        <v>1</v>
      </c>
      <c r="D28" s="1"/>
      <c r="E28" s="1" t="s">
        <v>2</v>
      </c>
      <c r="F28" s="2" t="s">
        <v>3</v>
      </c>
    </row>
    <row r="29" spans="1:7" x14ac:dyDescent="0.3">
      <c r="A29" t="s">
        <v>23</v>
      </c>
      <c r="B29" s="3">
        <v>31868</v>
      </c>
      <c r="C29" s="3">
        <v>32087</v>
      </c>
      <c r="D29" s="4">
        <f t="shared" ref="D29:D30" si="8">IF(B29&gt;0,C29-B29+1,0)</f>
        <v>220</v>
      </c>
      <c r="E29" s="5">
        <v>9522</v>
      </c>
      <c r="F29" s="5"/>
      <c r="G29" s="6">
        <f t="shared" ref="G29:G30" si="9">E29/366*D29</f>
        <v>5723.6065573770493</v>
      </c>
    </row>
    <row r="30" spans="1:7" x14ac:dyDescent="0.3">
      <c r="B30" s="3">
        <v>32088</v>
      </c>
      <c r="C30" s="3">
        <v>32233</v>
      </c>
      <c r="D30" s="4">
        <f t="shared" si="8"/>
        <v>146</v>
      </c>
      <c r="E30" s="5">
        <v>10218</v>
      </c>
      <c r="F30" s="5"/>
      <c r="G30" s="6">
        <f t="shared" si="9"/>
        <v>4076.032786885246</v>
      </c>
    </row>
    <row r="31" spans="1:7" x14ac:dyDescent="0.3">
      <c r="B31" s="7"/>
      <c r="C31" s="7"/>
      <c r="D31" s="4">
        <f>SUM(D29:D30)</f>
        <v>366</v>
      </c>
      <c r="E31" s="5"/>
      <c r="F31" s="5"/>
      <c r="G31" s="13">
        <f>SUM(G29:G30)</f>
        <v>9799.6393442622957</v>
      </c>
    </row>
    <row r="33" spans="1:7" x14ac:dyDescent="0.3">
      <c r="A33" s="8" t="s">
        <v>123</v>
      </c>
      <c r="B33" s="1" t="s">
        <v>0</v>
      </c>
      <c r="C33" s="1" t="s">
        <v>1</v>
      </c>
      <c r="D33" s="1"/>
      <c r="E33" s="1" t="s">
        <v>2</v>
      </c>
      <c r="F33" s="2" t="s">
        <v>3</v>
      </c>
    </row>
    <row r="34" spans="1:7" x14ac:dyDescent="0.3">
      <c r="A34" t="s">
        <v>24</v>
      </c>
      <c r="B34" s="3">
        <v>31868</v>
      </c>
      <c r="C34" s="3">
        <v>32087</v>
      </c>
      <c r="D34" s="4">
        <f t="shared" ref="D34:D35" si="10">IF(B34&gt;0,C34-B34+1,0)</f>
        <v>220</v>
      </c>
      <c r="E34" s="5">
        <v>10374</v>
      </c>
      <c r="F34" s="5"/>
      <c r="G34" s="6">
        <f t="shared" ref="G34:G35" si="11">E34/366*D34</f>
        <v>6235.7377049180332</v>
      </c>
    </row>
    <row r="35" spans="1:7" x14ac:dyDescent="0.3">
      <c r="A35" t="s">
        <v>116</v>
      </c>
      <c r="B35" s="3">
        <v>32088</v>
      </c>
      <c r="C35" s="3">
        <v>32233</v>
      </c>
      <c r="D35" s="4">
        <f t="shared" si="10"/>
        <v>146</v>
      </c>
      <c r="E35" s="5">
        <v>11130</v>
      </c>
      <c r="F35" s="5"/>
      <c r="G35" s="6">
        <f t="shared" si="11"/>
        <v>4439.8360655737706</v>
      </c>
    </row>
    <row r="36" spans="1:7" x14ac:dyDescent="0.3">
      <c r="B36" s="7"/>
      <c r="C36" s="7"/>
      <c r="D36" s="4">
        <f>SUM(D34:D35)</f>
        <v>366</v>
      </c>
      <c r="E36" s="5"/>
      <c r="F36" s="5"/>
      <c r="G36" s="13">
        <f>SUM(G34:G35)</f>
        <v>10675.573770491803</v>
      </c>
    </row>
    <row r="38" spans="1:7" x14ac:dyDescent="0.3">
      <c r="A38" s="8" t="s">
        <v>22</v>
      </c>
      <c r="B38" s="1" t="s">
        <v>0</v>
      </c>
      <c r="C38" s="1" t="s">
        <v>1</v>
      </c>
      <c r="D38" s="1"/>
      <c r="E38" s="1" t="s">
        <v>2</v>
      </c>
      <c r="F38" s="2" t="s">
        <v>3</v>
      </c>
    </row>
    <row r="39" spans="1:7" x14ac:dyDescent="0.3">
      <c r="A39" t="s">
        <v>124</v>
      </c>
      <c r="B39" s="3">
        <v>31868</v>
      </c>
      <c r="C39" s="3">
        <v>32087</v>
      </c>
      <c r="D39" s="4">
        <f t="shared" ref="D39:D40" si="12">IF(B39&gt;0,C39-B39+1,0)</f>
        <v>220</v>
      </c>
      <c r="E39" s="5">
        <v>9966</v>
      </c>
      <c r="F39" s="5"/>
      <c r="G39" s="6">
        <f t="shared" ref="G39:G40" si="13">E39/366*D39</f>
        <v>5990.4918032786891</v>
      </c>
    </row>
    <row r="40" spans="1:7" x14ac:dyDescent="0.3">
      <c r="A40" t="s">
        <v>25</v>
      </c>
      <c r="B40" s="3">
        <v>32088</v>
      </c>
      <c r="C40" s="3">
        <v>32233</v>
      </c>
      <c r="D40" s="4">
        <f t="shared" si="12"/>
        <v>146</v>
      </c>
      <c r="E40" s="5">
        <v>10695</v>
      </c>
      <c r="F40" s="5"/>
      <c r="G40" s="6">
        <f t="shared" si="13"/>
        <v>4266.311475409836</v>
      </c>
    </row>
    <row r="41" spans="1:7" x14ac:dyDescent="0.3">
      <c r="B41" s="7"/>
      <c r="C41" s="7"/>
      <c r="D41" s="4">
        <f>SUM(D39:D40)</f>
        <v>366</v>
      </c>
      <c r="E41" s="5"/>
      <c r="F41" s="5"/>
      <c r="G41" s="13">
        <f>SUM(G39:G40)</f>
        <v>10256.803278688525</v>
      </c>
    </row>
    <row r="43" spans="1:7" x14ac:dyDescent="0.3">
      <c r="A43" s="8" t="s">
        <v>22</v>
      </c>
      <c r="B43" s="1" t="s">
        <v>0</v>
      </c>
      <c r="C43" s="1" t="s">
        <v>1</v>
      </c>
      <c r="D43" s="1"/>
      <c r="E43" s="1" t="s">
        <v>2</v>
      </c>
      <c r="F43" s="2" t="s">
        <v>3</v>
      </c>
    </row>
    <row r="44" spans="1:7" x14ac:dyDescent="0.3">
      <c r="A44" t="s">
        <v>124</v>
      </c>
      <c r="B44" s="3">
        <v>31868</v>
      </c>
      <c r="C44" s="3">
        <v>32087</v>
      </c>
      <c r="D44" s="4">
        <f t="shared" ref="D44:D45" si="14">IF(B44&gt;0,C44-B44+1,0)</f>
        <v>220</v>
      </c>
      <c r="E44" s="5">
        <v>10830</v>
      </c>
      <c r="F44" s="5"/>
      <c r="G44" s="6">
        <f t="shared" ref="G44:G45" si="15">E44/366*D44</f>
        <v>6509.8360655737706</v>
      </c>
    </row>
    <row r="45" spans="1:7" x14ac:dyDescent="0.3">
      <c r="A45" t="s">
        <v>26</v>
      </c>
      <c r="B45" s="3">
        <v>32088</v>
      </c>
      <c r="C45" s="3">
        <v>32233</v>
      </c>
      <c r="D45" s="4">
        <f t="shared" si="14"/>
        <v>146</v>
      </c>
      <c r="E45" s="5">
        <v>11622</v>
      </c>
      <c r="F45" s="5"/>
      <c r="G45" s="6">
        <f t="shared" si="15"/>
        <v>4636.0983606557375</v>
      </c>
    </row>
    <row r="46" spans="1:7" x14ac:dyDescent="0.3">
      <c r="B46" s="7"/>
      <c r="C46" s="7"/>
      <c r="D46" s="4">
        <f>SUM(D44:D45)</f>
        <v>366</v>
      </c>
      <c r="E46" s="5"/>
      <c r="F46" s="5"/>
      <c r="G46" s="13">
        <f>SUM(G44:G45)</f>
        <v>11145.934426229509</v>
      </c>
    </row>
    <row r="48" spans="1:7" x14ac:dyDescent="0.3">
      <c r="A48" s="8" t="s">
        <v>27</v>
      </c>
      <c r="B48" s="1" t="s">
        <v>0</v>
      </c>
      <c r="C48" s="1" t="s">
        <v>1</v>
      </c>
      <c r="D48" s="1"/>
      <c r="E48" s="1" t="s">
        <v>2</v>
      </c>
      <c r="F48" s="2" t="s">
        <v>3</v>
      </c>
    </row>
    <row r="49" spans="1:7" x14ac:dyDescent="0.3">
      <c r="A49" t="s">
        <v>29</v>
      </c>
      <c r="B49" s="3">
        <v>31868</v>
      </c>
      <c r="C49" s="3">
        <v>32087</v>
      </c>
      <c r="D49" s="4">
        <f t="shared" ref="D49:D50" si="16">IF(B49&gt;0,C49-B49+1,0)</f>
        <v>220</v>
      </c>
      <c r="E49" s="5">
        <v>11106</v>
      </c>
      <c r="F49" s="5"/>
      <c r="G49" s="6">
        <f t="shared" ref="G49:G50" si="17">E49/366*D49</f>
        <v>6675.7377049180332</v>
      </c>
    </row>
    <row r="50" spans="1:7" x14ac:dyDescent="0.3">
      <c r="B50" s="3">
        <v>32088</v>
      </c>
      <c r="C50" s="3">
        <v>32233</v>
      </c>
      <c r="D50" s="4">
        <f t="shared" si="16"/>
        <v>146</v>
      </c>
      <c r="E50" s="5">
        <v>11916</v>
      </c>
      <c r="F50" s="5"/>
      <c r="G50" s="6">
        <f t="shared" si="17"/>
        <v>4753.377049180327</v>
      </c>
    </row>
    <row r="51" spans="1:7" x14ac:dyDescent="0.3">
      <c r="B51" s="7"/>
      <c r="C51" s="7"/>
      <c r="D51" s="4">
        <f>SUM(D49:D50)</f>
        <v>366</v>
      </c>
      <c r="E51" s="5"/>
      <c r="F51" s="5"/>
      <c r="G51" s="13">
        <f>SUM(G49:G50)</f>
        <v>11429.11475409836</v>
      </c>
    </row>
    <row r="53" spans="1:7" x14ac:dyDescent="0.3">
      <c r="A53" s="8" t="s">
        <v>27</v>
      </c>
      <c r="B53" s="1" t="s">
        <v>0</v>
      </c>
      <c r="C53" s="1" t="s">
        <v>1</v>
      </c>
      <c r="D53" s="1"/>
      <c r="E53" s="1" t="s">
        <v>2</v>
      </c>
      <c r="F53" s="2" t="s">
        <v>3</v>
      </c>
    </row>
    <row r="54" spans="1:7" x14ac:dyDescent="0.3">
      <c r="A54" t="s">
        <v>28</v>
      </c>
      <c r="B54" s="3">
        <v>31868</v>
      </c>
      <c r="C54" s="3">
        <v>32087</v>
      </c>
      <c r="D54" s="4">
        <f t="shared" ref="D54:D55" si="18">IF(B54&gt;0,C54-B54+1,0)</f>
        <v>220</v>
      </c>
      <c r="E54" s="5">
        <v>11562</v>
      </c>
      <c r="F54" s="5"/>
      <c r="G54" s="6">
        <f t="shared" ref="G54:G55" si="19">E54/366*D54</f>
        <v>6949.8360655737706</v>
      </c>
    </row>
    <row r="55" spans="1:7" x14ac:dyDescent="0.3">
      <c r="B55" s="3">
        <v>32088</v>
      </c>
      <c r="C55" s="3">
        <v>32233</v>
      </c>
      <c r="D55" s="4">
        <f t="shared" si="18"/>
        <v>146</v>
      </c>
      <c r="E55" s="5">
        <v>12405</v>
      </c>
      <c r="F55" s="5"/>
      <c r="G55" s="6">
        <f t="shared" si="19"/>
        <v>4948.4426229508199</v>
      </c>
    </row>
    <row r="56" spans="1:7" x14ac:dyDescent="0.3">
      <c r="B56" s="7"/>
      <c r="C56" s="7"/>
      <c r="D56" s="4">
        <f>SUM(D54:D55)</f>
        <v>366</v>
      </c>
      <c r="E56" s="5"/>
      <c r="F56" s="5"/>
      <c r="G56" s="13">
        <f>SUM(G54:G55)</f>
        <v>11898.278688524591</v>
      </c>
    </row>
    <row r="58" spans="1:7" x14ac:dyDescent="0.3">
      <c r="A58" s="8" t="s">
        <v>30</v>
      </c>
      <c r="B58" s="1" t="s">
        <v>0</v>
      </c>
      <c r="C58" s="1" t="s">
        <v>1</v>
      </c>
      <c r="D58" s="1"/>
      <c r="E58" s="1" t="s">
        <v>2</v>
      </c>
      <c r="F58" s="2" t="s">
        <v>3</v>
      </c>
    </row>
    <row r="59" spans="1:7" x14ac:dyDescent="0.3">
      <c r="A59" t="s">
        <v>118</v>
      </c>
      <c r="B59" s="3">
        <v>31868</v>
      </c>
      <c r="C59" s="3">
        <v>32087</v>
      </c>
      <c r="D59" s="4">
        <f t="shared" ref="D59:D60" si="20">IF(B59&gt;0,C59-B59+1,0)</f>
        <v>220</v>
      </c>
      <c r="E59" s="5">
        <v>11388</v>
      </c>
      <c r="F59" s="5"/>
      <c r="G59" s="6">
        <f t="shared" ref="G59:G60" si="21">E59/365*D59</f>
        <v>6864</v>
      </c>
    </row>
    <row r="60" spans="1:7" x14ac:dyDescent="0.3">
      <c r="B60" s="3">
        <v>32088</v>
      </c>
      <c r="C60" s="3">
        <v>32233</v>
      </c>
      <c r="D60" s="4">
        <f t="shared" si="20"/>
        <v>146</v>
      </c>
      <c r="E60" s="5">
        <v>12219</v>
      </c>
      <c r="F60" s="5"/>
      <c r="G60" s="6">
        <f t="shared" si="21"/>
        <v>4887.5999999999995</v>
      </c>
    </row>
    <row r="61" spans="1:7" x14ac:dyDescent="0.3">
      <c r="B61" s="7"/>
      <c r="C61" s="7"/>
      <c r="D61" s="4">
        <f>SUM(D59:D60)</f>
        <v>366</v>
      </c>
      <c r="E61" s="5"/>
      <c r="F61" s="5"/>
      <c r="G61" s="13">
        <f>SUM(G59:G60)</f>
        <v>11751.599999999999</v>
      </c>
    </row>
    <row r="63" spans="1:7" x14ac:dyDescent="0.3">
      <c r="A63" s="8" t="s">
        <v>30</v>
      </c>
      <c r="B63" s="1" t="s">
        <v>0</v>
      </c>
      <c r="C63" s="1" t="s">
        <v>1</v>
      </c>
      <c r="D63" s="1"/>
      <c r="E63" s="1" t="s">
        <v>2</v>
      </c>
      <c r="F63" s="2" t="s">
        <v>3</v>
      </c>
    </row>
    <row r="64" spans="1:7" x14ac:dyDescent="0.3">
      <c r="A64" t="s">
        <v>31</v>
      </c>
      <c r="B64" s="3">
        <v>31868</v>
      </c>
      <c r="C64" s="3">
        <v>32087</v>
      </c>
      <c r="D64" s="4">
        <f t="shared" ref="D64:D65" si="22">IF(B64&gt;0,C64-B64+1,0)</f>
        <v>220</v>
      </c>
      <c r="E64" s="5">
        <v>11844</v>
      </c>
      <c r="F64" s="5"/>
      <c r="G64" s="6">
        <f t="shared" ref="G64:G65" si="23">E64/366*D64</f>
        <v>7119.3442622950815</v>
      </c>
    </row>
    <row r="65" spans="1:7" x14ac:dyDescent="0.3">
      <c r="B65" s="3">
        <v>32088</v>
      </c>
      <c r="C65" s="3">
        <v>32233</v>
      </c>
      <c r="D65" s="4">
        <f t="shared" si="22"/>
        <v>146</v>
      </c>
      <c r="E65" s="5">
        <v>12708</v>
      </c>
      <c r="F65" s="5"/>
      <c r="G65" s="6">
        <f t="shared" si="23"/>
        <v>5069.311475409836</v>
      </c>
    </row>
    <row r="66" spans="1:7" x14ac:dyDescent="0.3">
      <c r="B66" s="7"/>
      <c r="C66" s="7"/>
      <c r="D66" s="4">
        <f>SUM(D64:D65)</f>
        <v>366</v>
      </c>
      <c r="E66" s="5"/>
      <c r="F66" s="5"/>
      <c r="G66" s="13">
        <f>SUM(G64:G65)</f>
        <v>12188.655737704918</v>
      </c>
    </row>
    <row r="68" spans="1:7" x14ac:dyDescent="0.3">
      <c r="A68" s="8" t="s">
        <v>30</v>
      </c>
      <c r="B68" s="1" t="s">
        <v>0</v>
      </c>
      <c r="C68" s="1" t="s">
        <v>1</v>
      </c>
      <c r="D68" s="1"/>
      <c r="E68" s="1" t="s">
        <v>2</v>
      </c>
      <c r="F68" s="2" t="s">
        <v>3</v>
      </c>
    </row>
    <row r="69" spans="1:7" x14ac:dyDescent="0.3">
      <c r="A69" t="s">
        <v>119</v>
      </c>
      <c r="B69" s="3">
        <v>31868</v>
      </c>
      <c r="C69" s="3">
        <v>32087</v>
      </c>
      <c r="D69" s="4">
        <f t="shared" ref="D69:D70" si="24">IF(B69&gt;0,C69-B69+1,0)</f>
        <v>220</v>
      </c>
      <c r="E69" s="5">
        <v>11823</v>
      </c>
      <c r="F69" s="5"/>
      <c r="G69" s="6">
        <f t="shared" ref="G69:G70" si="25">E69/366*D69</f>
        <v>7106.7213114754104</v>
      </c>
    </row>
    <row r="70" spans="1:7" x14ac:dyDescent="0.3">
      <c r="B70" s="3">
        <v>32088</v>
      </c>
      <c r="C70" s="3">
        <v>32233</v>
      </c>
      <c r="D70" s="4">
        <f t="shared" si="24"/>
        <v>146</v>
      </c>
      <c r="E70" s="5">
        <v>12687</v>
      </c>
      <c r="F70" s="5"/>
      <c r="G70" s="6">
        <f t="shared" si="25"/>
        <v>5060.9344262295081</v>
      </c>
    </row>
    <row r="71" spans="1:7" x14ac:dyDescent="0.3">
      <c r="B71" s="7"/>
      <c r="C71" s="7"/>
      <c r="D71" s="4">
        <f>SUM(D69:D70)</f>
        <v>366</v>
      </c>
      <c r="E71" s="5"/>
      <c r="F71" s="5"/>
      <c r="G71" s="13">
        <f>SUM(G69:G70)</f>
        <v>12167.655737704918</v>
      </c>
    </row>
    <row r="73" spans="1:7" x14ac:dyDescent="0.3">
      <c r="A73" s="8" t="s">
        <v>30</v>
      </c>
      <c r="B73" s="1" t="s">
        <v>0</v>
      </c>
      <c r="C73" s="1" t="s">
        <v>1</v>
      </c>
      <c r="D73" s="1"/>
      <c r="E73" s="1" t="s">
        <v>2</v>
      </c>
      <c r="F73" s="2" t="s">
        <v>3</v>
      </c>
    </row>
    <row r="74" spans="1:7" x14ac:dyDescent="0.3">
      <c r="A74" t="s">
        <v>32</v>
      </c>
      <c r="B74" s="3">
        <v>31868</v>
      </c>
      <c r="C74" s="3">
        <v>32087</v>
      </c>
      <c r="D74" s="4">
        <f t="shared" ref="D74:D75" si="26">IF(B74&gt;0,C74-B74+1,0)</f>
        <v>220</v>
      </c>
      <c r="E74" s="5">
        <v>12279</v>
      </c>
      <c r="F74" s="5"/>
      <c r="G74" s="6">
        <f t="shared" ref="G74:G75" si="27">E74/366*D74</f>
        <v>7380.8196721311479</v>
      </c>
    </row>
    <row r="75" spans="1:7" x14ac:dyDescent="0.3">
      <c r="B75" s="3">
        <v>32088</v>
      </c>
      <c r="C75" s="3">
        <v>32233</v>
      </c>
      <c r="D75" s="4">
        <f t="shared" si="26"/>
        <v>146</v>
      </c>
      <c r="E75" s="5">
        <v>13176</v>
      </c>
      <c r="F75" s="5"/>
      <c r="G75" s="6">
        <f t="shared" si="27"/>
        <v>5256</v>
      </c>
    </row>
    <row r="76" spans="1:7" x14ac:dyDescent="0.3">
      <c r="B76" s="7"/>
      <c r="C76" s="7"/>
      <c r="D76" s="4">
        <f>SUM(D74:D75)</f>
        <v>366</v>
      </c>
      <c r="E76" s="5"/>
      <c r="F76" s="5"/>
      <c r="G76" s="13">
        <f>SUM(G74:G75)</f>
        <v>12636.819672131147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76"/>
  <sheetViews>
    <sheetView workbookViewId="0">
      <selection activeCell="G4" sqref="G4"/>
    </sheetView>
  </sheetViews>
  <sheetFormatPr defaultRowHeight="14.4" x14ac:dyDescent="0.3"/>
  <cols>
    <col min="1" max="1" width="37.77734375" bestFit="1" customWidth="1"/>
    <col min="2" max="3" width="10.77734375" bestFit="1" customWidth="1"/>
    <col min="5" max="5" width="11.5546875" bestFit="1" customWidth="1"/>
    <col min="7" max="7" width="11.5546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31503</v>
      </c>
      <c r="C4" s="3">
        <v>31722</v>
      </c>
      <c r="D4" s="4">
        <f t="shared" ref="D4:D5" si="0">IF(B4&gt;0,C4-B4+1,0)</f>
        <v>220</v>
      </c>
      <c r="E4" s="5">
        <v>7608</v>
      </c>
      <c r="F4" s="5"/>
      <c r="G4" s="6">
        <f>E4/365*D4</f>
        <v>4585.6438356164381</v>
      </c>
    </row>
    <row r="5" spans="1:7" x14ac:dyDescent="0.3">
      <c r="B5" s="3">
        <v>31723</v>
      </c>
      <c r="C5" s="3">
        <v>31867</v>
      </c>
      <c r="D5" s="4">
        <f t="shared" si="0"/>
        <v>145</v>
      </c>
      <c r="E5" s="5">
        <v>8163</v>
      </c>
      <c r="F5" s="5"/>
      <c r="G5" s="6">
        <f>E5/365*D5</f>
        <v>3242.8356164383563</v>
      </c>
    </row>
    <row r="6" spans="1:7" x14ac:dyDescent="0.3">
      <c r="B6" s="7"/>
      <c r="C6" s="7"/>
      <c r="D6" s="4">
        <f>SUM(D4:D5)</f>
        <v>365</v>
      </c>
      <c r="E6" s="5"/>
      <c r="F6" s="5"/>
      <c r="G6" s="13">
        <f>SUM(G4:G5)</f>
        <v>7828.4794520547948</v>
      </c>
    </row>
    <row r="8" spans="1:7" x14ac:dyDescent="0.3">
      <c r="A8" s="8" t="s">
        <v>18</v>
      </c>
      <c r="B8" s="1" t="s">
        <v>0</v>
      </c>
      <c r="C8" s="1" t="s">
        <v>1</v>
      </c>
      <c r="D8" s="1"/>
      <c r="E8" s="1" t="s">
        <v>2</v>
      </c>
      <c r="F8" s="2" t="s">
        <v>3</v>
      </c>
    </row>
    <row r="9" spans="1:7" x14ac:dyDescent="0.3">
      <c r="A9" t="s">
        <v>83</v>
      </c>
      <c r="B9" s="3">
        <v>31503</v>
      </c>
      <c r="C9" s="3">
        <v>31722</v>
      </c>
      <c r="D9" s="4">
        <f t="shared" ref="D9:D10" si="1">IF(B9&gt;0,C9-B9+1,0)</f>
        <v>220</v>
      </c>
      <c r="E9" s="5">
        <v>7956</v>
      </c>
      <c r="F9" s="5"/>
      <c r="G9" s="6">
        <f>E9/365*D9</f>
        <v>4795.3972602739732</v>
      </c>
    </row>
    <row r="10" spans="1:7" x14ac:dyDescent="0.3">
      <c r="B10" s="3">
        <v>31723</v>
      </c>
      <c r="C10" s="3">
        <v>31867</v>
      </c>
      <c r="D10" s="4">
        <f t="shared" si="1"/>
        <v>145</v>
      </c>
      <c r="E10" s="5">
        <v>8538</v>
      </c>
      <c r="F10" s="5"/>
      <c r="G10" s="6">
        <f>E10/365*D10</f>
        <v>3391.8082191780823</v>
      </c>
    </row>
    <row r="11" spans="1:7" x14ac:dyDescent="0.3">
      <c r="B11" s="7"/>
      <c r="C11" s="7"/>
      <c r="D11" s="4">
        <f>SUM(D9:D10)</f>
        <v>365</v>
      </c>
      <c r="E11" s="5"/>
      <c r="F11" s="5"/>
      <c r="G11" s="13">
        <f>SUM(G9:G10)</f>
        <v>8187.2054794520554</v>
      </c>
    </row>
    <row r="13" spans="1:7" x14ac:dyDescent="0.3">
      <c r="A13" s="8" t="s">
        <v>123</v>
      </c>
      <c r="B13" s="1" t="s">
        <v>0</v>
      </c>
      <c r="C13" s="1" t="s">
        <v>1</v>
      </c>
      <c r="D13" s="1"/>
      <c r="E13" s="1" t="s">
        <v>2</v>
      </c>
      <c r="F13" s="2" t="s">
        <v>3</v>
      </c>
    </row>
    <row r="14" spans="1:7" x14ac:dyDescent="0.3">
      <c r="A14" t="s">
        <v>64</v>
      </c>
      <c r="B14" s="3">
        <v>31503</v>
      </c>
      <c r="C14" s="3">
        <v>31722</v>
      </c>
      <c r="D14" s="4">
        <f t="shared" ref="D14:D15" si="2">IF(B14&gt;0,C14-B14+1,0)</f>
        <v>220</v>
      </c>
      <c r="E14" s="5">
        <v>7722</v>
      </c>
      <c r="F14" s="5"/>
      <c r="G14" s="6">
        <f t="shared" ref="G14:G15" si="3">E14/365*D14</f>
        <v>4654.3561643835619</v>
      </c>
    </row>
    <row r="15" spans="1:7" x14ac:dyDescent="0.3">
      <c r="B15" s="3">
        <v>31723</v>
      </c>
      <c r="C15" s="3">
        <v>31867</v>
      </c>
      <c r="D15" s="4">
        <f t="shared" si="2"/>
        <v>145</v>
      </c>
      <c r="E15" s="5">
        <v>8286</v>
      </c>
      <c r="F15" s="5"/>
      <c r="G15" s="6">
        <f t="shared" si="3"/>
        <v>3291.6986301369866</v>
      </c>
    </row>
    <row r="16" spans="1:7" x14ac:dyDescent="0.3">
      <c r="B16" s="7"/>
      <c r="C16" s="7"/>
      <c r="D16" s="4">
        <f>SUM(D14:D15)</f>
        <v>365</v>
      </c>
      <c r="E16" s="5"/>
      <c r="F16" s="5"/>
      <c r="G16" s="13">
        <f>SUM(G14:G15)</f>
        <v>7946.054794520549</v>
      </c>
    </row>
    <row r="18" spans="1:7" x14ac:dyDescent="0.3">
      <c r="A18" s="8" t="s">
        <v>123</v>
      </c>
      <c r="B18" s="1" t="s">
        <v>0</v>
      </c>
      <c r="C18" s="1" t="s">
        <v>1</v>
      </c>
      <c r="D18" s="1"/>
      <c r="E18" s="1" t="s">
        <v>2</v>
      </c>
      <c r="F18" s="2" t="s">
        <v>3</v>
      </c>
    </row>
    <row r="19" spans="1:7" x14ac:dyDescent="0.3">
      <c r="A19" t="s">
        <v>122</v>
      </c>
      <c r="B19" s="3">
        <v>31503</v>
      </c>
      <c r="C19" s="3">
        <v>31722</v>
      </c>
      <c r="D19" s="4">
        <f t="shared" ref="D19:D20" si="4">IF(B19&gt;0,C19-B19+1,0)</f>
        <v>220</v>
      </c>
      <c r="E19" s="5">
        <v>8073</v>
      </c>
      <c r="F19" s="5"/>
      <c r="G19" s="6">
        <f t="shared" ref="G19:G20" si="5">E19/365*D19</f>
        <v>4865.9178082191784</v>
      </c>
    </row>
    <row r="20" spans="1:7" x14ac:dyDescent="0.3">
      <c r="B20" s="3">
        <v>31723</v>
      </c>
      <c r="C20" s="3">
        <v>31867</v>
      </c>
      <c r="D20" s="4">
        <f t="shared" si="4"/>
        <v>145</v>
      </c>
      <c r="E20" s="5">
        <v>8661</v>
      </c>
      <c r="F20" s="5"/>
      <c r="G20" s="6">
        <f t="shared" si="5"/>
        <v>3440.6712328767121</v>
      </c>
    </row>
    <row r="21" spans="1:7" x14ac:dyDescent="0.3">
      <c r="B21" s="7"/>
      <c r="C21" s="7"/>
      <c r="D21" s="4">
        <f>SUM(D19:D20)</f>
        <v>365</v>
      </c>
      <c r="E21" s="5"/>
      <c r="F21" s="5"/>
      <c r="G21" s="13">
        <f>SUM(G19:G20)</f>
        <v>8306.5890410958909</v>
      </c>
    </row>
    <row r="23" spans="1:7" x14ac:dyDescent="0.3">
      <c r="A23" s="8" t="s">
        <v>123</v>
      </c>
      <c r="B23" s="1" t="s">
        <v>0</v>
      </c>
      <c r="C23" s="1" t="s">
        <v>1</v>
      </c>
      <c r="D23" s="1"/>
      <c r="E23" s="1" t="s">
        <v>2</v>
      </c>
      <c r="F23" s="2" t="s">
        <v>3</v>
      </c>
    </row>
    <row r="24" spans="1:7" x14ac:dyDescent="0.3">
      <c r="A24" t="s">
        <v>21</v>
      </c>
      <c r="B24" s="3">
        <v>31503</v>
      </c>
      <c r="C24" s="3">
        <v>31722</v>
      </c>
      <c r="D24" s="4">
        <f t="shared" ref="D24:D25" si="6">IF(B24&gt;0,C24-B24+1,0)</f>
        <v>220</v>
      </c>
      <c r="E24" s="5">
        <v>8454</v>
      </c>
      <c r="F24" s="5"/>
      <c r="G24" s="6">
        <f t="shared" ref="G24:G25" si="7">E24/365*D24</f>
        <v>5095.5616438356165</v>
      </c>
    </row>
    <row r="25" spans="1:7" x14ac:dyDescent="0.3">
      <c r="B25" s="3">
        <v>31723</v>
      </c>
      <c r="C25" s="3">
        <v>31867</v>
      </c>
      <c r="D25" s="4">
        <f t="shared" si="6"/>
        <v>145</v>
      </c>
      <c r="E25" s="5">
        <v>9072</v>
      </c>
      <c r="F25" s="5"/>
      <c r="G25" s="6">
        <f t="shared" si="7"/>
        <v>3603.9452054794519</v>
      </c>
    </row>
    <row r="26" spans="1:7" x14ac:dyDescent="0.3">
      <c r="B26" s="7"/>
      <c r="C26" s="7"/>
      <c r="D26" s="4">
        <f>SUM(D24:D25)</f>
        <v>365</v>
      </c>
      <c r="E26" s="5"/>
      <c r="F26" s="5"/>
      <c r="G26" s="13">
        <f>SUM(G24:G25)</f>
        <v>8699.5068493150684</v>
      </c>
    </row>
    <row r="28" spans="1:7" x14ac:dyDescent="0.3">
      <c r="A28" s="8" t="s">
        <v>123</v>
      </c>
      <c r="B28" s="1" t="s">
        <v>0</v>
      </c>
      <c r="C28" s="1" t="s">
        <v>1</v>
      </c>
      <c r="D28" s="1"/>
      <c r="E28" s="1" t="s">
        <v>2</v>
      </c>
      <c r="F28" s="2" t="s">
        <v>3</v>
      </c>
    </row>
    <row r="29" spans="1:7" x14ac:dyDescent="0.3">
      <c r="A29" t="s">
        <v>23</v>
      </c>
      <c r="B29" s="3">
        <v>31503</v>
      </c>
      <c r="C29" s="3">
        <v>31722</v>
      </c>
      <c r="D29" s="4">
        <f t="shared" ref="D29:D30" si="8">IF(B29&gt;0,C29-B29+1,0)</f>
        <v>220</v>
      </c>
      <c r="E29" s="5">
        <v>8874</v>
      </c>
      <c r="F29" s="5"/>
      <c r="G29" s="6">
        <f t="shared" ref="G29:G30" si="9">E29/365*D29</f>
        <v>5348.7123287671229</v>
      </c>
    </row>
    <row r="30" spans="1:7" x14ac:dyDescent="0.3">
      <c r="B30" s="3">
        <v>31723</v>
      </c>
      <c r="C30" s="3">
        <v>31867</v>
      </c>
      <c r="D30" s="4">
        <f t="shared" si="8"/>
        <v>145</v>
      </c>
      <c r="E30" s="5">
        <v>9522</v>
      </c>
      <c r="F30" s="5"/>
      <c r="G30" s="6">
        <f t="shared" si="9"/>
        <v>3782.7123287671234</v>
      </c>
    </row>
    <row r="31" spans="1:7" x14ac:dyDescent="0.3">
      <c r="B31" s="7"/>
      <c r="C31" s="7"/>
      <c r="D31" s="4">
        <f>SUM(D29:D30)</f>
        <v>365</v>
      </c>
      <c r="E31" s="5"/>
      <c r="F31" s="5"/>
      <c r="G31" s="13">
        <f>SUM(G29:G30)</f>
        <v>9131.4246575342459</v>
      </c>
    </row>
    <row r="33" spans="1:7" x14ac:dyDescent="0.3">
      <c r="A33" s="8" t="s">
        <v>123</v>
      </c>
      <c r="B33" s="1" t="s">
        <v>0</v>
      </c>
      <c r="C33" s="1" t="s">
        <v>1</v>
      </c>
      <c r="D33" s="1"/>
      <c r="E33" s="1" t="s">
        <v>2</v>
      </c>
      <c r="F33" s="2" t="s">
        <v>3</v>
      </c>
    </row>
    <row r="34" spans="1:7" x14ac:dyDescent="0.3">
      <c r="A34" t="s">
        <v>24</v>
      </c>
      <c r="B34" s="3">
        <v>31503</v>
      </c>
      <c r="C34" s="3">
        <v>31722</v>
      </c>
      <c r="D34" s="4">
        <f t="shared" ref="D34:D35" si="10">IF(B34&gt;0,C34-B34+1,0)</f>
        <v>220</v>
      </c>
      <c r="E34" s="5">
        <v>9669</v>
      </c>
      <c r="F34" s="5"/>
      <c r="G34" s="6">
        <f t="shared" ref="G34:G35" si="11">E34/365*D34</f>
        <v>5827.8904109589039</v>
      </c>
    </row>
    <row r="35" spans="1:7" x14ac:dyDescent="0.3">
      <c r="A35" t="s">
        <v>116</v>
      </c>
      <c r="B35" s="3">
        <v>31723</v>
      </c>
      <c r="C35" s="3">
        <v>31867</v>
      </c>
      <c r="D35" s="4">
        <f t="shared" si="10"/>
        <v>145</v>
      </c>
      <c r="E35" s="5">
        <v>10374</v>
      </c>
      <c r="F35" s="5"/>
      <c r="G35" s="6">
        <f t="shared" si="11"/>
        <v>4121.178082191781</v>
      </c>
    </row>
    <row r="36" spans="1:7" x14ac:dyDescent="0.3">
      <c r="B36" s="7"/>
      <c r="C36" s="7"/>
      <c r="D36" s="4">
        <f>SUM(D34:D35)</f>
        <v>365</v>
      </c>
      <c r="E36" s="5"/>
      <c r="F36" s="5"/>
      <c r="G36" s="13">
        <f>SUM(G34:G35)</f>
        <v>9949.0684931506839</v>
      </c>
    </row>
    <row r="38" spans="1:7" x14ac:dyDescent="0.3">
      <c r="A38" s="8" t="s">
        <v>22</v>
      </c>
      <c r="B38" s="1" t="s">
        <v>0</v>
      </c>
      <c r="C38" s="1" t="s">
        <v>1</v>
      </c>
      <c r="D38" s="1"/>
      <c r="E38" s="1" t="s">
        <v>2</v>
      </c>
      <c r="F38" s="2" t="s">
        <v>3</v>
      </c>
    </row>
    <row r="39" spans="1:7" x14ac:dyDescent="0.3">
      <c r="A39" t="s">
        <v>124</v>
      </c>
      <c r="B39" s="3">
        <v>31503</v>
      </c>
      <c r="C39" s="3">
        <v>31722</v>
      </c>
      <c r="D39" s="4">
        <f t="shared" ref="D39:D40" si="12">IF(B39&gt;0,C39-B39+1,0)</f>
        <v>220</v>
      </c>
      <c r="E39" s="5">
        <v>9288</v>
      </c>
      <c r="F39" s="5"/>
      <c r="G39" s="6">
        <f t="shared" ref="G39:G40" si="13">E39/365*D39</f>
        <v>5598.2465753424658</v>
      </c>
    </row>
    <row r="40" spans="1:7" x14ac:dyDescent="0.3">
      <c r="A40" t="s">
        <v>25</v>
      </c>
      <c r="B40" s="3">
        <v>31723</v>
      </c>
      <c r="C40" s="3">
        <v>31867</v>
      </c>
      <c r="D40" s="4">
        <f t="shared" si="12"/>
        <v>145</v>
      </c>
      <c r="E40" s="5">
        <v>9966</v>
      </c>
      <c r="F40" s="5"/>
      <c r="G40" s="6">
        <f t="shared" si="13"/>
        <v>3959.0958904109589</v>
      </c>
    </row>
    <row r="41" spans="1:7" x14ac:dyDescent="0.3">
      <c r="B41" s="7"/>
      <c r="C41" s="7"/>
      <c r="D41" s="4">
        <f>SUM(D39:D40)</f>
        <v>365</v>
      </c>
      <c r="E41" s="5"/>
      <c r="F41" s="5"/>
      <c r="G41" s="13">
        <f>SUM(G39:G40)</f>
        <v>9557.3424657534251</v>
      </c>
    </row>
    <row r="43" spans="1:7" x14ac:dyDescent="0.3">
      <c r="A43" s="8" t="s">
        <v>22</v>
      </c>
      <c r="B43" s="1" t="s">
        <v>0</v>
      </c>
      <c r="C43" s="1" t="s">
        <v>1</v>
      </c>
      <c r="D43" s="1"/>
      <c r="E43" s="1" t="s">
        <v>2</v>
      </c>
      <c r="F43" s="2" t="s">
        <v>3</v>
      </c>
    </row>
    <row r="44" spans="1:7" x14ac:dyDescent="0.3">
      <c r="A44" t="s">
        <v>124</v>
      </c>
      <c r="B44" s="3">
        <v>31503</v>
      </c>
      <c r="C44" s="3">
        <v>31722</v>
      </c>
      <c r="D44" s="4">
        <f t="shared" ref="D44:D45" si="14">IF(B44&gt;0,C44-B44+1,0)</f>
        <v>220</v>
      </c>
      <c r="E44" s="5">
        <v>10092</v>
      </c>
      <c r="F44" s="5"/>
      <c r="G44" s="6">
        <f t="shared" ref="G44:G45" si="15">E44/365*D44</f>
        <v>6082.8493150684935</v>
      </c>
    </row>
    <row r="45" spans="1:7" x14ac:dyDescent="0.3">
      <c r="A45" t="s">
        <v>26</v>
      </c>
      <c r="B45" s="3">
        <v>31723</v>
      </c>
      <c r="C45" s="3">
        <v>31867</v>
      </c>
      <c r="D45" s="4">
        <f t="shared" si="14"/>
        <v>145</v>
      </c>
      <c r="E45" s="5">
        <v>10830</v>
      </c>
      <c r="F45" s="5"/>
      <c r="G45" s="6">
        <f t="shared" si="15"/>
        <v>4302.3287671232874</v>
      </c>
    </row>
    <row r="46" spans="1:7" x14ac:dyDescent="0.3">
      <c r="B46" s="7"/>
      <c r="C46" s="7"/>
      <c r="D46" s="4">
        <f>SUM(D44:D45)</f>
        <v>365</v>
      </c>
      <c r="E46" s="5"/>
      <c r="F46" s="5"/>
      <c r="G46" s="13">
        <f>SUM(G44:G45)</f>
        <v>10385.178082191782</v>
      </c>
    </row>
    <row r="48" spans="1:7" x14ac:dyDescent="0.3">
      <c r="A48" s="8" t="s">
        <v>27</v>
      </c>
      <c r="B48" s="1" t="s">
        <v>0</v>
      </c>
      <c r="C48" s="1" t="s">
        <v>1</v>
      </c>
      <c r="D48" s="1"/>
      <c r="E48" s="1" t="s">
        <v>2</v>
      </c>
      <c r="F48" s="2" t="s">
        <v>3</v>
      </c>
    </row>
    <row r="49" spans="1:7" x14ac:dyDescent="0.3">
      <c r="A49" t="s">
        <v>29</v>
      </c>
      <c r="B49" s="3">
        <v>31503</v>
      </c>
      <c r="C49" s="3">
        <v>31722</v>
      </c>
      <c r="D49" s="4">
        <f t="shared" ref="D49:D50" si="16">IF(B49&gt;0,C49-B49+1,0)</f>
        <v>220</v>
      </c>
      <c r="E49" s="5">
        <v>10350</v>
      </c>
      <c r="F49" s="5"/>
      <c r="G49" s="6">
        <f t="shared" ref="G49:G50" si="17">E49/365*D49</f>
        <v>6238.3561643835619</v>
      </c>
    </row>
    <row r="50" spans="1:7" x14ac:dyDescent="0.3">
      <c r="B50" s="3">
        <v>31723</v>
      </c>
      <c r="C50" s="3">
        <v>31867</v>
      </c>
      <c r="D50" s="4">
        <f t="shared" si="16"/>
        <v>145</v>
      </c>
      <c r="E50" s="5">
        <v>11106</v>
      </c>
      <c r="F50" s="5"/>
      <c r="G50" s="6">
        <f t="shared" si="17"/>
        <v>4411.9726027397264</v>
      </c>
    </row>
    <row r="51" spans="1:7" x14ac:dyDescent="0.3">
      <c r="B51" s="7"/>
      <c r="C51" s="7"/>
      <c r="D51" s="4">
        <f>SUM(D49:D50)</f>
        <v>365</v>
      </c>
      <c r="E51" s="5"/>
      <c r="F51" s="5"/>
      <c r="G51" s="13">
        <f>SUM(G49:G50)</f>
        <v>10650.328767123288</v>
      </c>
    </row>
    <row r="53" spans="1:7" x14ac:dyDescent="0.3">
      <c r="A53" s="8" t="s">
        <v>27</v>
      </c>
      <c r="B53" s="1" t="s">
        <v>0</v>
      </c>
      <c r="C53" s="1" t="s">
        <v>1</v>
      </c>
      <c r="D53" s="1"/>
      <c r="E53" s="1" t="s">
        <v>2</v>
      </c>
      <c r="F53" s="2" t="s">
        <v>3</v>
      </c>
    </row>
    <row r="54" spans="1:7" x14ac:dyDescent="0.3">
      <c r="A54" t="s">
        <v>28</v>
      </c>
      <c r="B54" s="3">
        <v>31503</v>
      </c>
      <c r="C54" s="3">
        <v>31722</v>
      </c>
      <c r="D54" s="4">
        <f t="shared" ref="D54:D55" si="18">IF(B54&gt;0,C54-B54+1,0)</f>
        <v>220</v>
      </c>
      <c r="E54" s="5">
        <v>10350</v>
      </c>
      <c r="F54" s="5"/>
      <c r="G54" s="6">
        <f t="shared" ref="G54:G55" si="19">E54/365*D54</f>
        <v>6238.3561643835619</v>
      </c>
    </row>
    <row r="55" spans="1:7" x14ac:dyDescent="0.3">
      <c r="B55" s="3">
        <v>31723</v>
      </c>
      <c r="C55" s="3">
        <v>31867</v>
      </c>
      <c r="D55" s="4">
        <f t="shared" si="18"/>
        <v>145</v>
      </c>
      <c r="E55" s="5">
        <v>11562</v>
      </c>
      <c r="F55" s="5"/>
      <c r="G55" s="6">
        <f t="shared" si="19"/>
        <v>4593.1232876712329</v>
      </c>
    </row>
    <row r="56" spans="1:7" x14ac:dyDescent="0.3">
      <c r="B56" s="7"/>
      <c r="C56" s="7"/>
      <c r="D56" s="4">
        <f>SUM(D54:D55)</f>
        <v>365</v>
      </c>
      <c r="E56" s="5"/>
      <c r="F56" s="5"/>
      <c r="G56" s="13">
        <f>SUM(G54:G55)</f>
        <v>10831.479452054795</v>
      </c>
    </row>
    <row r="58" spans="1:7" x14ac:dyDescent="0.3">
      <c r="A58" s="8" t="s">
        <v>30</v>
      </c>
      <c r="B58" s="1" t="s">
        <v>0</v>
      </c>
      <c r="C58" s="1" t="s">
        <v>1</v>
      </c>
      <c r="D58" s="1"/>
      <c r="E58" s="1" t="s">
        <v>2</v>
      </c>
      <c r="F58" s="2" t="s">
        <v>3</v>
      </c>
    </row>
    <row r="59" spans="1:7" x14ac:dyDescent="0.3">
      <c r="A59" t="s">
        <v>118</v>
      </c>
      <c r="B59" s="3">
        <v>31503</v>
      </c>
      <c r="C59" s="3">
        <v>31722</v>
      </c>
      <c r="D59" s="4">
        <f t="shared" ref="D59:D60" si="20">IF(B59&gt;0,C59-B59+1,0)</f>
        <v>220</v>
      </c>
      <c r="E59" s="5">
        <v>10614</v>
      </c>
      <c r="F59" s="5"/>
      <c r="G59" s="6">
        <f t="shared" ref="G59:G60" si="21">E59/365*D59</f>
        <v>6397.4794520547939</v>
      </c>
    </row>
    <row r="60" spans="1:7" x14ac:dyDescent="0.3">
      <c r="B60" s="3">
        <v>31723</v>
      </c>
      <c r="C60" s="3">
        <v>31867</v>
      </c>
      <c r="D60" s="4">
        <f t="shared" si="20"/>
        <v>145</v>
      </c>
      <c r="E60" s="5">
        <v>11388</v>
      </c>
      <c r="F60" s="5"/>
      <c r="G60" s="6">
        <f t="shared" si="21"/>
        <v>4524</v>
      </c>
    </row>
    <row r="61" spans="1:7" x14ac:dyDescent="0.3">
      <c r="B61" s="7"/>
      <c r="C61" s="7"/>
      <c r="D61" s="4">
        <f>SUM(D59:D60)</f>
        <v>365</v>
      </c>
      <c r="E61" s="5"/>
      <c r="F61" s="5"/>
      <c r="G61" s="13">
        <f>SUM(G59:G60)</f>
        <v>10921.479452054795</v>
      </c>
    </row>
    <row r="63" spans="1:7" x14ac:dyDescent="0.3">
      <c r="A63" s="8" t="s">
        <v>30</v>
      </c>
      <c r="B63" s="1" t="s">
        <v>0</v>
      </c>
      <c r="C63" s="1" t="s">
        <v>1</v>
      </c>
      <c r="D63" s="1"/>
      <c r="E63" s="1" t="s">
        <v>2</v>
      </c>
      <c r="F63" s="2" t="s">
        <v>3</v>
      </c>
    </row>
    <row r="64" spans="1:7" x14ac:dyDescent="0.3">
      <c r="A64" t="s">
        <v>31</v>
      </c>
      <c r="B64" s="3">
        <v>31503</v>
      </c>
      <c r="C64" s="3">
        <v>31722</v>
      </c>
      <c r="D64" s="4">
        <f t="shared" ref="D64:D65" si="22">IF(B64&gt;0,C64-B64+1,0)</f>
        <v>220</v>
      </c>
      <c r="E64" s="5">
        <v>10614</v>
      </c>
      <c r="F64" s="5"/>
      <c r="G64" s="6">
        <f t="shared" ref="G64:G65" si="23">E64/365*D64</f>
        <v>6397.4794520547939</v>
      </c>
    </row>
    <row r="65" spans="1:7" x14ac:dyDescent="0.3">
      <c r="B65" s="3">
        <v>31723</v>
      </c>
      <c r="C65" s="3">
        <v>31867</v>
      </c>
      <c r="D65" s="4">
        <f t="shared" si="22"/>
        <v>145</v>
      </c>
      <c r="E65" s="5">
        <v>11844</v>
      </c>
      <c r="F65" s="5"/>
      <c r="G65" s="6">
        <f t="shared" si="23"/>
        <v>4705.1506849315065</v>
      </c>
    </row>
    <row r="66" spans="1:7" x14ac:dyDescent="0.3">
      <c r="B66" s="7"/>
      <c r="C66" s="7"/>
      <c r="D66" s="4">
        <f>SUM(D64:D65)</f>
        <v>365</v>
      </c>
      <c r="E66" s="5"/>
      <c r="F66" s="5"/>
      <c r="G66" s="13">
        <f>SUM(G64:G65)</f>
        <v>11102.630136986299</v>
      </c>
    </row>
    <row r="68" spans="1:7" x14ac:dyDescent="0.3">
      <c r="A68" s="8" t="s">
        <v>30</v>
      </c>
      <c r="B68" s="1" t="s">
        <v>0</v>
      </c>
      <c r="C68" s="1" t="s">
        <v>1</v>
      </c>
      <c r="D68" s="1"/>
      <c r="E68" s="1" t="s">
        <v>2</v>
      </c>
      <c r="F68" s="2" t="s">
        <v>3</v>
      </c>
    </row>
    <row r="69" spans="1:7" x14ac:dyDescent="0.3">
      <c r="A69" t="s">
        <v>119</v>
      </c>
      <c r="B69" s="3">
        <v>31503</v>
      </c>
      <c r="C69" s="3">
        <v>31722</v>
      </c>
      <c r="D69" s="4">
        <f t="shared" ref="D69:D70" si="24">IF(B69&gt;0,C69-B69+1,0)</f>
        <v>220</v>
      </c>
      <c r="E69" s="5">
        <v>11019</v>
      </c>
      <c r="F69" s="5"/>
      <c r="G69" s="6">
        <f t="shared" ref="G69:G70" si="25">E69/365*D69</f>
        <v>6641.58904109589</v>
      </c>
    </row>
    <row r="70" spans="1:7" x14ac:dyDescent="0.3">
      <c r="B70" s="3">
        <v>31723</v>
      </c>
      <c r="C70" s="3">
        <v>31867</v>
      </c>
      <c r="D70" s="4">
        <f t="shared" si="24"/>
        <v>145</v>
      </c>
      <c r="E70" s="5">
        <v>11823</v>
      </c>
      <c r="F70" s="5"/>
      <c r="G70" s="6">
        <f t="shared" si="25"/>
        <v>4696.8082191780823</v>
      </c>
    </row>
    <row r="71" spans="1:7" x14ac:dyDescent="0.3">
      <c r="B71" s="7"/>
      <c r="C71" s="7"/>
      <c r="D71" s="4">
        <f>SUM(D69:D70)</f>
        <v>365</v>
      </c>
      <c r="E71" s="5"/>
      <c r="F71" s="5"/>
      <c r="G71" s="13">
        <f>SUM(G69:G70)</f>
        <v>11338.397260273972</v>
      </c>
    </row>
    <row r="73" spans="1:7" x14ac:dyDescent="0.3">
      <c r="A73" s="8" t="s">
        <v>30</v>
      </c>
      <c r="B73" s="1" t="s">
        <v>0</v>
      </c>
      <c r="C73" s="1" t="s">
        <v>1</v>
      </c>
      <c r="D73" s="1"/>
      <c r="E73" s="1" t="s">
        <v>2</v>
      </c>
      <c r="F73" s="2" t="s">
        <v>3</v>
      </c>
    </row>
    <row r="74" spans="1:7" x14ac:dyDescent="0.3">
      <c r="A74" t="s">
        <v>32</v>
      </c>
      <c r="B74" s="3">
        <v>31503</v>
      </c>
      <c r="C74" s="3">
        <v>31722</v>
      </c>
      <c r="D74" s="4">
        <f t="shared" ref="D74:D75" si="26">IF(B74&gt;0,C74-B74+1,0)</f>
        <v>220</v>
      </c>
      <c r="E74" s="5">
        <v>11019</v>
      </c>
      <c r="F74" s="5"/>
      <c r="G74" s="6">
        <f t="shared" ref="G74:G75" si="27">E74/365*D74</f>
        <v>6641.58904109589</v>
      </c>
    </row>
    <row r="75" spans="1:7" x14ac:dyDescent="0.3">
      <c r="B75" s="3">
        <v>31723</v>
      </c>
      <c r="C75" s="3">
        <v>31867</v>
      </c>
      <c r="D75" s="4">
        <f t="shared" si="26"/>
        <v>145</v>
      </c>
      <c r="E75" s="5">
        <v>12279</v>
      </c>
      <c r="F75" s="5"/>
      <c r="G75" s="6">
        <f t="shared" si="27"/>
        <v>4877.9589041095887</v>
      </c>
    </row>
    <row r="76" spans="1:7" x14ac:dyDescent="0.3">
      <c r="B76" s="7"/>
      <c r="C76" s="7"/>
      <c r="D76" s="4">
        <f>SUM(D74:D75)</f>
        <v>365</v>
      </c>
      <c r="E76" s="5"/>
      <c r="F76" s="5"/>
      <c r="G76" s="13">
        <f>SUM(G74:G75)</f>
        <v>11519.547945205479</v>
      </c>
    </row>
  </sheetData>
  <pageMargins left="0.70866141732283472" right="0.70866141732283472" top="0.74803149606299213" bottom="0.74803149606299213" header="0.31496062992125984" footer="0.31496062992125984"/>
  <pageSetup paperSize="9" scale="66" fitToWidth="0" orientation="portrait" r:id="rId1"/>
  <headerFooter>
    <oddHeader>&amp;A</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topLeftCell="A25" workbookViewId="0">
      <selection activeCell="G41" sqref="G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41000</v>
      </c>
      <c r="C4" s="3">
        <v>41090</v>
      </c>
      <c r="D4" s="4">
        <f t="shared" ref="D4:D5" si="0">IF(B4&gt;0,C4-B4+1,0)</f>
        <v>91</v>
      </c>
      <c r="E4" s="5">
        <v>21157</v>
      </c>
      <c r="F4" s="5"/>
      <c r="G4" s="6">
        <f>D4/365*E4</f>
        <v>5274.7589041095889</v>
      </c>
    </row>
    <row r="5" spans="1:7" x14ac:dyDescent="0.3">
      <c r="B5" s="3">
        <v>41091</v>
      </c>
      <c r="C5" s="3">
        <v>41364</v>
      </c>
      <c r="D5" s="4">
        <f t="shared" si="0"/>
        <v>274</v>
      </c>
      <c r="E5" s="5">
        <v>21369</v>
      </c>
      <c r="F5" s="5"/>
      <c r="G5" s="6">
        <f>D5/365*E5</f>
        <v>16041.386301369863</v>
      </c>
    </row>
    <row r="6" spans="1:7" x14ac:dyDescent="0.3">
      <c r="B6" s="7"/>
      <c r="C6" s="7"/>
      <c r="D6" s="4">
        <f>SUM(D4:D5)</f>
        <v>365</v>
      </c>
      <c r="E6" s="5"/>
      <c r="F6" s="5"/>
      <c r="G6" s="13">
        <f>SUM(G4:G5)</f>
        <v>21316.14520547945</v>
      </c>
    </row>
    <row r="8" spans="1:7" x14ac:dyDescent="0.3">
      <c r="A8" t="s">
        <v>6</v>
      </c>
      <c r="B8" s="1" t="s">
        <v>0</v>
      </c>
      <c r="C8" s="1" t="s">
        <v>1</v>
      </c>
      <c r="D8" s="1"/>
      <c r="E8" s="1" t="s">
        <v>2</v>
      </c>
      <c r="F8" s="2" t="s">
        <v>3</v>
      </c>
    </row>
    <row r="9" spans="1:7" x14ac:dyDescent="0.3">
      <c r="B9" s="3">
        <v>41000</v>
      </c>
      <c r="C9" s="3">
        <v>41090</v>
      </c>
      <c r="D9" s="4">
        <f t="shared" ref="D9:D10" si="1">IF(B9&gt;0,C9-B9+1,0)</f>
        <v>91</v>
      </c>
      <c r="E9" s="5">
        <v>22038</v>
      </c>
      <c r="F9" s="5"/>
      <c r="G9" s="6">
        <f>D9/365*E9</f>
        <v>5494.4054794520553</v>
      </c>
    </row>
    <row r="10" spans="1:7" x14ac:dyDescent="0.3">
      <c r="B10" s="3">
        <v>41091</v>
      </c>
      <c r="C10" s="3">
        <v>41364</v>
      </c>
      <c r="D10" s="4">
        <f t="shared" si="1"/>
        <v>274</v>
      </c>
      <c r="E10" s="5">
        <v>22258</v>
      </c>
      <c r="F10" s="5"/>
      <c r="G10" s="6">
        <f>D10/365*E10</f>
        <v>16708.745205479452</v>
      </c>
    </row>
    <row r="11" spans="1:7" x14ac:dyDescent="0.3">
      <c r="B11" s="7"/>
      <c r="C11" s="7"/>
      <c r="D11" s="4">
        <f>SUM(D9:D10)</f>
        <v>365</v>
      </c>
      <c r="E11" s="5"/>
      <c r="F11" s="5"/>
      <c r="G11" s="13">
        <f>SUM(G9:G10)</f>
        <v>22203.150684931508</v>
      </c>
    </row>
    <row r="13" spans="1:7" x14ac:dyDescent="0.3">
      <c r="A13" t="s">
        <v>7</v>
      </c>
      <c r="B13" s="1" t="s">
        <v>0</v>
      </c>
      <c r="C13" s="1" t="s">
        <v>1</v>
      </c>
      <c r="D13" s="1"/>
      <c r="E13" s="1" t="s">
        <v>2</v>
      </c>
      <c r="F13" s="2" t="s">
        <v>3</v>
      </c>
    </row>
    <row r="14" spans="1:7" x14ac:dyDescent="0.3">
      <c r="B14" s="3">
        <v>41000</v>
      </c>
      <c r="C14" s="3">
        <v>41090</v>
      </c>
      <c r="D14" s="4">
        <f t="shared" ref="D14:D15" si="2">IF(B14&gt;0,C14-B14+1,0)</f>
        <v>91</v>
      </c>
      <c r="E14" s="5">
        <v>28199</v>
      </c>
      <c r="F14" s="5"/>
      <c r="G14" s="6">
        <f>D14/365*E14</f>
        <v>7030.4356164383562</v>
      </c>
    </row>
    <row r="15" spans="1:7" x14ac:dyDescent="0.3">
      <c r="B15" s="3">
        <v>41091</v>
      </c>
      <c r="C15" s="3">
        <v>41364</v>
      </c>
      <c r="D15" s="4">
        <f t="shared" si="2"/>
        <v>274</v>
      </c>
      <c r="E15" s="5">
        <v>28481</v>
      </c>
      <c r="F15" s="5"/>
      <c r="G15" s="6">
        <f>D15/365*E15</f>
        <v>21380.257534246575</v>
      </c>
    </row>
    <row r="16" spans="1:7" x14ac:dyDescent="0.3">
      <c r="B16" s="7"/>
      <c r="C16" s="7"/>
      <c r="D16" s="4">
        <f>SUM(D14:D15)</f>
        <v>365</v>
      </c>
      <c r="E16" s="5"/>
      <c r="F16" s="5"/>
      <c r="G16" s="13">
        <f>SUM(G14:G15)</f>
        <v>28410.693150684932</v>
      </c>
    </row>
    <row r="18" spans="1:7" x14ac:dyDescent="0.3">
      <c r="A18" t="s">
        <v>8</v>
      </c>
      <c r="B18" s="1" t="s">
        <v>0</v>
      </c>
      <c r="C18" s="1" t="s">
        <v>1</v>
      </c>
      <c r="D18" s="1"/>
      <c r="E18" s="1" t="s">
        <v>2</v>
      </c>
      <c r="F18" s="2" t="s">
        <v>3</v>
      </c>
    </row>
    <row r="19" spans="1:7" x14ac:dyDescent="0.3">
      <c r="B19" s="3">
        <v>41000</v>
      </c>
      <c r="C19" s="3">
        <v>41090</v>
      </c>
      <c r="D19" s="4">
        <f t="shared" ref="D19:D20" si="3">IF(B19&gt;0,C19-B19+1,0)</f>
        <v>91</v>
      </c>
      <c r="E19" s="5">
        <v>29971</v>
      </c>
      <c r="F19" s="5"/>
      <c r="G19" s="6">
        <f>D19/365*E19</f>
        <v>7472.2219178082196</v>
      </c>
    </row>
    <row r="20" spans="1:7" x14ac:dyDescent="0.3">
      <c r="B20" s="3">
        <v>41091</v>
      </c>
      <c r="C20" s="3">
        <v>41364</v>
      </c>
      <c r="D20" s="4">
        <f t="shared" si="3"/>
        <v>274</v>
      </c>
      <c r="E20" s="5">
        <v>30271</v>
      </c>
      <c r="F20" s="5"/>
      <c r="G20" s="6">
        <f>D20/365*E20</f>
        <v>22723.983561643836</v>
      </c>
    </row>
    <row r="21" spans="1:7" x14ac:dyDescent="0.3">
      <c r="B21" s="7"/>
      <c r="C21" s="7"/>
      <c r="D21" s="4">
        <f>SUM(D19:D20)</f>
        <v>365</v>
      </c>
      <c r="E21" s="5"/>
      <c r="F21" s="5"/>
      <c r="G21" s="13">
        <f>SUM(G19:G20)</f>
        <v>30196.205479452055</v>
      </c>
    </row>
    <row r="23" spans="1:7" x14ac:dyDescent="0.3">
      <c r="A23" t="s">
        <v>9</v>
      </c>
      <c r="B23" s="1" t="s">
        <v>0</v>
      </c>
      <c r="C23" s="1" t="s">
        <v>1</v>
      </c>
      <c r="D23" s="1"/>
      <c r="E23" s="1" t="s">
        <v>2</v>
      </c>
      <c r="F23" s="2" t="s">
        <v>3</v>
      </c>
    </row>
    <row r="24" spans="1:7" x14ac:dyDescent="0.3">
      <c r="B24" s="3">
        <v>41000</v>
      </c>
      <c r="C24" s="3">
        <v>41090</v>
      </c>
      <c r="D24" s="4">
        <f t="shared" ref="D24:D25" si="4">IF(B24&gt;0,C24-B24+1,0)</f>
        <v>91</v>
      </c>
      <c r="E24" s="5">
        <v>31263</v>
      </c>
      <c r="F24" s="5"/>
      <c r="G24" s="6">
        <f>D24/365*E24</f>
        <v>7794.3369863013695</v>
      </c>
    </row>
    <row r="25" spans="1:7" x14ac:dyDescent="0.3">
      <c r="B25" s="3">
        <v>41091</v>
      </c>
      <c r="C25" s="3">
        <v>41364</v>
      </c>
      <c r="D25" s="4">
        <f t="shared" si="4"/>
        <v>274</v>
      </c>
      <c r="E25" s="5">
        <v>31576</v>
      </c>
      <c r="F25" s="5"/>
      <c r="G25" s="6">
        <f>D25/365*E25</f>
        <v>23703.627397260276</v>
      </c>
    </row>
    <row r="26" spans="1:7" x14ac:dyDescent="0.3">
      <c r="B26" s="7"/>
      <c r="C26" s="7"/>
      <c r="D26" s="4">
        <f>SUM(D24:D25)</f>
        <v>365</v>
      </c>
      <c r="E26" s="5"/>
      <c r="F26" s="5"/>
      <c r="G26" s="13">
        <f>SUM(G24:G25)</f>
        <v>31497.964383561644</v>
      </c>
    </row>
    <row r="28" spans="1:7" x14ac:dyDescent="0.3">
      <c r="A28" t="s">
        <v>10</v>
      </c>
      <c r="B28" s="1" t="s">
        <v>0</v>
      </c>
      <c r="C28" s="1" t="s">
        <v>1</v>
      </c>
      <c r="D28" s="1"/>
      <c r="E28" s="1" t="s">
        <v>2</v>
      </c>
      <c r="F28" s="2" t="s">
        <v>3</v>
      </c>
    </row>
    <row r="29" spans="1:7" x14ac:dyDescent="0.3">
      <c r="B29" s="3">
        <v>41000</v>
      </c>
      <c r="C29" s="3">
        <v>41090</v>
      </c>
      <c r="D29" s="4">
        <f t="shared" ref="D29:D30" si="5">IF(B29&gt;0,C29-B29+1,0)</f>
        <v>91</v>
      </c>
      <c r="E29" s="5">
        <v>31940</v>
      </c>
      <c r="F29" s="5"/>
      <c r="G29" s="6">
        <f>D29/365*E29</f>
        <v>7963.1232876712329</v>
      </c>
    </row>
    <row r="30" spans="1:7" x14ac:dyDescent="0.3">
      <c r="B30" s="3">
        <v>41091</v>
      </c>
      <c r="C30" s="3">
        <v>41364</v>
      </c>
      <c r="D30" s="4">
        <f t="shared" si="5"/>
        <v>274</v>
      </c>
      <c r="E30" s="5">
        <v>32259</v>
      </c>
      <c r="F30" s="5"/>
      <c r="G30" s="6">
        <f>D30/365*E30</f>
        <v>24216.345205479454</v>
      </c>
    </row>
    <row r="31" spans="1:7" x14ac:dyDescent="0.3">
      <c r="B31" s="7"/>
      <c r="C31" s="7"/>
      <c r="D31" s="4">
        <f>SUM(D29:D30)</f>
        <v>365</v>
      </c>
      <c r="E31" s="5"/>
      <c r="F31" s="5"/>
      <c r="G31" s="13">
        <f>SUM(G29:G30)</f>
        <v>32179.468493150685</v>
      </c>
    </row>
    <row r="33" spans="1:7" x14ac:dyDescent="0.3">
      <c r="A33" t="s">
        <v>11</v>
      </c>
      <c r="B33" s="1" t="s">
        <v>0</v>
      </c>
      <c r="C33" s="1" t="s">
        <v>1</v>
      </c>
      <c r="D33" s="1"/>
      <c r="E33" s="1" t="s">
        <v>2</v>
      </c>
      <c r="F33" s="2" t="s">
        <v>3</v>
      </c>
    </row>
    <row r="34" spans="1:7" x14ac:dyDescent="0.3">
      <c r="B34" s="3">
        <v>41000</v>
      </c>
      <c r="C34" s="3">
        <v>41090</v>
      </c>
      <c r="D34" s="4">
        <f t="shared" ref="D34:D35" si="6">IF(B34&gt;0,C34-B34+1,0)</f>
        <v>91</v>
      </c>
      <c r="E34" s="5">
        <v>32827</v>
      </c>
      <c r="F34" s="5"/>
      <c r="G34" s="6">
        <f>D34/365*E34</f>
        <v>8184.2657534246573</v>
      </c>
    </row>
    <row r="35" spans="1:7" x14ac:dyDescent="0.3">
      <c r="B35" s="3">
        <v>41091</v>
      </c>
      <c r="C35" s="3">
        <v>41364</v>
      </c>
      <c r="D35" s="4">
        <f t="shared" si="6"/>
        <v>274</v>
      </c>
      <c r="E35" s="5">
        <v>33155</v>
      </c>
      <c r="F35" s="5"/>
      <c r="G35" s="6">
        <f>D35/365*E35</f>
        <v>24888.95890410959</v>
      </c>
    </row>
    <row r="36" spans="1:7" x14ac:dyDescent="0.3">
      <c r="B36" s="7"/>
      <c r="C36" s="7"/>
      <c r="D36" s="4">
        <f>SUM(D34:D35)</f>
        <v>365</v>
      </c>
      <c r="E36" s="5"/>
      <c r="F36" s="5"/>
      <c r="G36" s="13">
        <f>SUM(G34:G35)</f>
        <v>33073.224657534243</v>
      </c>
    </row>
    <row r="38" spans="1:7" x14ac:dyDescent="0.3">
      <c r="A38" t="s">
        <v>12</v>
      </c>
      <c r="B38" s="1" t="s">
        <v>0</v>
      </c>
      <c r="C38" s="1" t="s">
        <v>1</v>
      </c>
      <c r="D38" s="1"/>
      <c r="E38" s="1" t="s">
        <v>2</v>
      </c>
      <c r="F38" s="2" t="s">
        <v>3</v>
      </c>
    </row>
    <row r="39" spans="1:7" x14ac:dyDescent="0.3">
      <c r="B39" s="3">
        <v>41000</v>
      </c>
      <c r="C39" s="3">
        <v>41090</v>
      </c>
      <c r="D39" s="4">
        <f t="shared" ref="D39:D40" si="7">IF(B39&gt;0,C39-B39+1,0)</f>
        <v>91</v>
      </c>
      <c r="E39" s="5">
        <v>34961</v>
      </c>
      <c r="F39" s="5"/>
      <c r="G39" s="6">
        <f>D39/365*E39</f>
        <v>8716.3041095890403</v>
      </c>
    </row>
    <row r="40" spans="1:7" x14ac:dyDescent="0.3">
      <c r="B40" s="3">
        <v>41091</v>
      </c>
      <c r="C40" s="3">
        <v>41364</v>
      </c>
      <c r="D40" s="4">
        <f t="shared" si="7"/>
        <v>274</v>
      </c>
      <c r="E40" s="5">
        <v>35311</v>
      </c>
      <c r="F40" s="5"/>
      <c r="G40" s="6">
        <f>D40/365*E40</f>
        <v>26507.435616438357</v>
      </c>
    </row>
    <row r="41" spans="1:7" x14ac:dyDescent="0.3">
      <c r="B41" s="7"/>
      <c r="C41" s="7"/>
      <c r="D41" s="4">
        <f>SUM(D39:D40)</f>
        <v>365</v>
      </c>
      <c r="E41" s="5"/>
      <c r="F41" s="5"/>
      <c r="G41" s="13">
        <f>SUM(G39:G40)</f>
        <v>35223.739726027401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61"/>
  <sheetViews>
    <sheetView topLeftCell="A38" workbookViewId="0">
      <selection activeCell="E60" sqref="E60"/>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31138</v>
      </c>
      <c r="C4" s="3">
        <v>31357</v>
      </c>
      <c r="D4" s="4">
        <f t="shared" ref="D4:D5" si="0">IF(B4&gt;0,C4-B4+1,0)</f>
        <v>220</v>
      </c>
      <c r="E4" s="5">
        <v>7098</v>
      </c>
      <c r="F4" s="5"/>
      <c r="G4" s="6">
        <f>E4/365*D4</f>
        <v>4278.2465753424658</v>
      </c>
    </row>
    <row r="5" spans="1:7" x14ac:dyDescent="0.3">
      <c r="B5" s="3">
        <v>31358</v>
      </c>
      <c r="C5" s="3">
        <v>31502</v>
      </c>
      <c r="D5" s="4">
        <f t="shared" si="0"/>
        <v>145</v>
      </c>
      <c r="E5" s="5">
        <v>7608</v>
      </c>
      <c r="F5" s="5"/>
      <c r="G5" s="6">
        <f>E5/365*D5</f>
        <v>3022.3561643835615</v>
      </c>
    </row>
    <row r="6" spans="1:7" x14ac:dyDescent="0.3">
      <c r="B6" s="7"/>
      <c r="C6" s="7"/>
      <c r="D6" s="4">
        <f>SUM(D4:D5)</f>
        <v>365</v>
      </c>
      <c r="E6" s="5"/>
      <c r="F6" s="5"/>
      <c r="G6" s="13">
        <f>SUM(G4:G5)</f>
        <v>7300.6027397260277</v>
      </c>
    </row>
    <row r="8" spans="1:7" x14ac:dyDescent="0.3">
      <c r="A8" s="8" t="s">
        <v>18</v>
      </c>
      <c r="B8" s="1" t="s">
        <v>0</v>
      </c>
      <c r="C8" s="1" t="s">
        <v>1</v>
      </c>
      <c r="D8" s="1"/>
      <c r="E8" s="1" t="s">
        <v>2</v>
      </c>
      <c r="F8" s="2" t="s">
        <v>3</v>
      </c>
    </row>
    <row r="9" spans="1:7" x14ac:dyDescent="0.3">
      <c r="A9" t="s">
        <v>83</v>
      </c>
      <c r="B9" s="3">
        <v>31138</v>
      </c>
      <c r="C9" s="3">
        <v>31357</v>
      </c>
      <c r="D9" s="4">
        <f t="shared" ref="D9:D10" si="1">IF(B9&gt;0,C9-B9+1,0)</f>
        <v>220</v>
      </c>
      <c r="E9" s="5">
        <v>7422</v>
      </c>
      <c r="F9" s="5"/>
      <c r="G9" s="6">
        <f>E9/365*D9</f>
        <v>4473.534246575342</v>
      </c>
    </row>
    <row r="10" spans="1:7" x14ac:dyDescent="0.3">
      <c r="B10" s="3">
        <v>31358</v>
      </c>
      <c r="C10" s="3">
        <v>31502</v>
      </c>
      <c r="D10" s="4">
        <f t="shared" si="1"/>
        <v>145</v>
      </c>
      <c r="E10" s="5">
        <v>7956</v>
      </c>
      <c r="F10" s="5"/>
      <c r="G10" s="6">
        <f>E10/365*D10</f>
        <v>3160.6027397260277</v>
      </c>
    </row>
    <row r="11" spans="1:7" x14ac:dyDescent="0.3">
      <c r="B11" s="7"/>
      <c r="C11" s="7"/>
      <c r="D11" s="4">
        <f>SUM(D9:D10)</f>
        <v>365</v>
      </c>
      <c r="E11" s="5"/>
      <c r="F11" s="5"/>
      <c r="G11" s="13">
        <f>SUM(G9:G10)</f>
        <v>7634.1369863013697</v>
      </c>
    </row>
    <row r="13" spans="1:7" x14ac:dyDescent="0.3">
      <c r="A13" s="8" t="s">
        <v>123</v>
      </c>
      <c r="B13" s="1" t="s">
        <v>0</v>
      </c>
      <c r="C13" s="1" t="s">
        <v>1</v>
      </c>
      <c r="D13" s="1"/>
      <c r="E13" s="1" t="s">
        <v>2</v>
      </c>
      <c r="F13" s="2" t="s">
        <v>3</v>
      </c>
    </row>
    <row r="14" spans="1:7" x14ac:dyDescent="0.3">
      <c r="A14" t="s">
        <v>64</v>
      </c>
      <c r="B14" s="3">
        <v>31138</v>
      </c>
      <c r="C14" s="3">
        <v>31357</v>
      </c>
      <c r="D14" s="4">
        <f t="shared" ref="D14:D15" si="2">IF(B14&gt;0,C14-B14+1,0)</f>
        <v>220</v>
      </c>
      <c r="E14" s="5">
        <v>7203</v>
      </c>
      <c r="F14" s="5"/>
      <c r="G14" s="6">
        <f t="shared" ref="G14:G15" si="3">E14/365*D14</f>
        <v>4341.534246575342</v>
      </c>
    </row>
    <row r="15" spans="1:7" x14ac:dyDescent="0.3">
      <c r="B15" s="3">
        <v>31358</v>
      </c>
      <c r="C15" s="3">
        <v>31502</v>
      </c>
      <c r="D15" s="4">
        <f t="shared" si="2"/>
        <v>145</v>
      </c>
      <c r="E15" s="5">
        <v>7722</v>
      </c>
      <c r="F15" s="5"/>
      <c r="G15" s="6">
        <f t="shared" si="3"/>
        <v>3067.6438356164385</v>
      </c>
    </row>
    <row r="16" spans="1:7" x14ac:dyDescent="0.3">
      <c r="B16" s="7"/>
      <c r="C16" s="7"/>
      <c r="D16" s="4">
        <f>SUM(D14:D15)</f>
        <v>365</v>
      </c>
      <c r="E16" s="5"/>
      <c r="F16" s="5"/>
      <c r="G16" s="13">
        <f>SUM(G14:G15)</f>
        <v>7409.17808219178</v>
      </c>
    </row>
    <row r="18" spans="1:7" x14ac:dyDescent="0.3">
      <c r="A18" s="8" t="s">
        <v>123</v>
      </c>
      <c r="B18" s="1" t="s">
        <v>0</v>
      </c>
      <c r="C18" s="1" t="s">
        <v>1</v>
      </c>
      <c r="D18" s="1"/>
      <c r="E18" s="1" t="s">
        <v>2</v>
      </c>
      <c r="F18" s="2" t="s">
        <v>3</v>
      </c>
    </row>
    <row r="19" spans="1:7" x14ac:dyDescent="0.3">
      <c r="A19" t="s">
        <v>122</v>
      </c>
      <c r="B19" s="3">
        <v>31138</v>
      </c>
      <c r="C19" s="3">
        <v>31357</v>
      </c>
      <c r="D19" s="4">
        <f t="shared" ref="D19:D20" si="4">IF(B19&gt;0,C19-B19+1,0)</f>
        <v>220</v>
      </c>
      <c r="E19" s="5">
        <v>7530</v>
      </c>
      <c r="F19" s="5"/>
      <c r="G19" s="6">
        <f t="shared" ref="G19:G20" si="5">E19/365*D19</f>
        <v>4538.6301369863013</v>
      </c>
    </row>
    <row r="20" spans="1:7" x14ac:dyDescent="0.3">
      <c r="B20" s="3">
        <v>31358</v>
      </c>
      <c r="C20" s="3">
        <v>31502</v>
      </c>
      <c r="D20" s="4">
        <f t="shared" si="4"/>
        <v>145</v>
      </c>
      <c r="E20" s="5">
        <v>8073</v>
      </c>
      <c r="F20" s="5"/>
      <c r="G20" s="6">
        <f t="shared" si="5"/>
        <v>3207.0821917808221</v>
      </c>
    </row>
    <row r="21" spans="1:7" x14ac:dyDescent="0.3">
      <c r="B21" s="7"/>
      <c r="C21" s="7"/>
      <c r="D21" s="4">
        <f>SUM(D19:D20)</f>
        <v>365</v>
      </c>
      <c r="E21" s="5"/>
      <c r="F21" s="5"/>
      <c r="G21" s="13">
        <f>SUM(G19:G20)</f>
        <v>7745.7123287671238</v>
      </c>
    </row>
    <row r="23" spans="1:7" x14ac:dyDescent="0.3">
      <c r="A23" s="8" t="s">
        <v>123</v>
      </c>
      <c r="B23" s="1" t="s">
        <v>0</v>
      </c>
      <c r="C23" s="1" t="s">
        <v>1</v>
      </c>
      <c r="D23" s="1"/>
      <c r="E23" s="1" t="s">
        <v>2</v>
      </c>
      <c r="F23" s="2" t="s">
        <v>3</v>
      </c>
    </row>
    <row r="24" spans="1:7" x14ac:dyDescent="0.3">
      <c r="A24" t="s">
        <v>21</v>
      </c>
      <c r="B24" s="3">
        <v>31138</v>
      </c>
      <c r="C24" s="3">
        <v>31357</v>
      </c>
      <c r="D24" s="4">
        <f t="shared" ref="D24:D25" si="6">IF(B24&gt;0,C24-B24+1,0)</f>
        <v>220</v>
      </c>
      <c r="E24" s="5">
        <v>7887</v>
      </c>
      <c r="F24" s="5"/>
      <c r="G24" s="6">
        <f t="shared" ref="G24:G25" si="7">E24/365*D24</f>
        <v>4753.8082191780823</v>
      </c>
    </row>
    <row r="25" spans="1:7" x14ac:dyDescent="0.3">
      <c r="B25" s="3">
        <v>31358</v>
      </c>
      <c r="C25" s="3">
        <v>31502</v>
      </c>
      <c r="D25" s="4">
        <f t="shared" si="6"/>
        <v>145</v>
      </c>
      <c r="E25" s="5">
        <v>8454</v>
      </c>
      <c r="F25" s="5"/>
      <c r="G25" s="6">
        <f t="shared" si="7"/>
        <v>3358.4383561643835</v>
      </c>
    </row>
    <row r="26" spans="1:7" x14ac:dyDescent="0.3">
      <c r="B26" s="7"/>
      <c r="C26" s="7"/>
      <c r="D26" s="4">
        <f>SUM(D24:D25)</f>
        <v>365</v>
      </c>
      <c r="E26" s="5"/>
      <c r="F26" s="5"/>
      <c r="G26" s="13">
        <f>SUM(G24:G25)</f>
        <v>8112.2465753424658</v>
      </c>
    </row>
    <row r="28" spans="1:7" x14ac:dyDescent="0.3">
      <c r="A28" s="8" t="s">
        <v>123</v>
      </c>
      <c r="B28" s="1" t="s">
        <v>0</v>
      </c>
      <c r="C28" s="1" t="s">
        <v>1</v>
      </c>
      <c r="D28" s="1"/>
      <c r="E28" s="1" t="s">
        <v>2</v>
      </c>
      <c r="F28" s="2" t="s">
        <v>3</v>
      </c>
    </row>
    <row r="29" spans="1:7" x14ac:dyDescent="0.3">
      <c r="A29" t="s">
        <v>23</v>
      </c>
      <c r="B29" s="3">
        <v>31138</v>
      </c>
      <c r="C29" s="3">
        <v>31357</v>
      </c>
      <c r="D29" s="4">
        <f t="shared" ref="D29:D30" si="8">IF(B29&gt;0,C29-B29+1,0)</f>
        <v>220</v>
      </c>
      <c r="E29" s="5">
        <v>8277</v>
      </c>
      <c r="F29" s="5"/>
      <c r="G29" s="6">
        <f t="shared" ref="G29:G30" si="9">E29/365*D29</f>
        <v>4988.8767123287671</v>
      </c>
    </row>
    <row r="30" spans="1:7" x14ac:dyDescent="0.3">
      <c r="B30" s="3">
        <v>31358</v>
      </c>
      <c r="C30" s="3">
        <v>31502</v>
      </c>
      <c r="D30" s="4">
        <f t="shared" si="8"/>
        <v>145</v>
      </c>
      <c r="E30" s="5">
        <v>8874</v>
      </c>
      <c r="F30" s="5"/>
      <c r="G30" s="6">
        <f t="shared" si="9"/>
        <v>3525.2876712328766</v>
      </c>
    </row>
    <row r="31" spans="1:7" x14ac:dyDescent="0.3">
      <c r="B31" s="7"/>
      <c r="C31" s="7"/>
      <c r="D31" s="4">
        <f>SUM(D29:D30)</f>
        <v>365</v>
      </c>
      <c r="E31" s="5"/>
      <c r="F31" s="5"/>
      <c r="G31" s="13">
        <f>SUM(G29:G30)</f>
        <v>8514.1643835616433</v>
      </c>
    </row>
    <row r="33" spans="1:7" x14ac:dyDescent="0.3">
      <c r="A33" s="8" t="s">
        <v>123</v>
      </c>
      <c r="B33" s="1" t="s">
        <v>0</v>
      </c>
      <c r="C33" s="1" t="s">
        <v>1</v>
      </c>
      <c r="D33" s="1"/>
      <c r="E33" s="1" t="s">
        <v>2</v>
      </c>
      <c r="F33" s="2" t="s">
        <v>3</v>
      </c>
    </row>
    <row r="34" spans="1:7" x14ac:dyDescent="0.3">
      <c r="A34" t="s">
        <v>24</v>
      </c>
      <c r="B34" s="3">
        <v>31138</v>
      </c>
      <c r="C34" s="3">
        <v>31357</v>
      </c>
      <c r="D34" s="4">
        <f t="shared" ref="D34:D35" si="10">IF(B34&gt;0,C34-B34+1,0)</f>
        <v>220</v>
      </c>
      <c r="E34" s="5">
        <v>9021</v>
      </c>
      <c r="F34" s="5"/>
      <c r="G34" s="6">
        <f t="shared" ref="G34:G35" si="11">E34/365*D34</f>
        <v>5437.3150684931506</v>
      </c>
    </row>
    <row r="35" spans="1:7" x14ac:dyDescent="0.3">
      <c r="A35" t="s">
        <v>116</v>
      </c>
      <c r="B35" s="3">
        <v>31358</v>
      </c>
      <c r="C35" s="3">
        <v>31502</v>
      </c>
      <c r="D35" s="4">
        <f t="shared" si="10"/>
        <v>145</v>
      </c>
      <c r="E35" s="5">
        <v>9669</v>
      </c>
      <c r="F35" s="5"/>
      <c r="G35" s="6">
        <f t="shared" si="11"/>
        <v>3841.1095890410961</v>
      </c>
    </row>
    <row r="36" spans="1:7" x14ac:dyDescent="0.3">
      <c r="B36" s="7"/>
      <c r="C36" s="7"/>
      <c r="D36" s="4">
        <f>SUM(D34:D35)</f>
        <v>365</v>
      </c>
      <c r="E36" s="5"/>
      <c r="F36" s="5"/>
      <c r="G36" s="13">
        <f>SUM(G34:G35)</f>
        <v>9278.4246575342477</v>
      </c>
    </row>
    <row r="38" spans="1:7" x14ac:dyDescent="0.3">
      <c r="A38" s="8" t="s">
        <v>22</v>
      </c>
      <c r="B38" s="1" t="s">
        <v>0</v>
      </c>
      <c r="C38" s="1" t="s">
        <v>1</v>
      </c>
      <c r="D38" s="1"/>
      <c r="E38" s="1" t="s">
        <v>2</v>
      </c>
      <c r="F38" s="2" t="s">
        <v>3</v>
      </c>
    </row>
    <row r="39" spans="1:7" x14ac:dyDescent="0.3">
      <c r="A39" t="s">
        <v>124</v>
      </c>
      <c r="B39" s="3">
        <v>31138</v>
      </c>
      <c r="C39" s="3">
        <v>31357</v>
      </c>
      <c r="D39" s="4">
        <f t="shared" ref="D39:D40" si="12">IF(B39&gt;0,C39-B39+1,0)</f>
        <v>220</v>
      </c>
      <c r="E39" s="5">
        <v>8664</v>
      </c>
      <c r="F39" s="5"/>
      <c r="G39" s="6">
        <f t="shared" ref="G39:G40" si="13">E39/365*D39</f>
        <v>5222.1369863013697</v>
      </c>
    </row>
    <row r="40" spans="1:7" x14ac:dyDescent="0.3">
      <c r="A40" t="s">
        <v>25</v>
      </c>
      <c r="B40" s="3">
        <v>31358</v>
      </c>
      <c r="C40" s="3">
        <v>31502</v>
      </c>
      <c r="D40" s="4">
        <f t="shared" si="12"/>
        <v>145</v>
      </c>
      <c r="E40" s="5">
        <v>9288</v>
      </c>
      <c r="F40" s="5"/>
      <c r="G40" s="6">
        <f t="shared" si="13"/>
        <v>3689.7534246575342</v>
      </c>
    </row>
    <row r="41" spans="1:7" x14ac:dyDescent="0.3">
      <c r="B41" s="7"/>
      <c r="C41" s="7"/>
      <c r="D41" s="4">
        <f>SUM(D39:D40)</f>
        <v>365</v>
      </c>
      <c r="E41" s="5"/>
      <c r="F41" s="5"/>
      <c r="G41" s="13">
        <f>SUM(G39:G40)</f>
        <v>8911.8904109589039</v>
      </c>
    </row>
    <row r="43" spans="1:7" x14ac:dyDescent="0.3">
      <c r="A43" s="8" t="s">
        <v>22</v>
      </c>
      <c r="B43" s="1" t="s">
        <v>0</v>
      </c>
      <c r="C43" s="1" t="s">
        <v>1</v>
      </c>
      <c r="D43" s="1"/>
      <c r="E43" s="1" t="s">
        <v>2</v>
      </c>
      <c r="F43" s="2" t="s">
        <v>3</v>
      </c>
    </row>
    <row r="44" spans="1:7" x14ac:dyDescent="0.3">
      <c r="A44" t="s">
        <v>124</v>
      </c>
      <c r="B44" s="3">
        <v>31138</v>
      </c>
      <c r="C44" s="3">
        <v>31357</v>
      </c>
      <c r="D44" s="4">
        <f t="shared" ref="D44:D45" si="14">IF(B44&gt;0,C44-B44+1,0)</f>
        <v>220</v>
      </c>
      <c r="E44" s="5">
        <v>9414</v>
      </c>
      <c r="F44" s="5"/>
      <c r="G44" s="6">
        <f t="shared" ref="G44:G45" si="15">E44/365*D44</f>
        <v>5674.1917808219177</v>
      </c>
    </row>
    <row r="45" spans="1:7" x14ac:dyDescent="0.3">
      <c r="A45" t="s">
        <v>26</v>
      </c>
      <c r="B45" s="3">
        <v>31358</v>
      </c>
      <c r="C45" s="3">
        <v>31502</v>
      </c>
      <c r="D45" s="4">
        <f t="shared" si="14"/>
        <v>145</v>
      </c>
      <c r="E45" s="5">
        <v>10092</v>
      </c>
      <c r="F45" s="5"/>
      <c r="G45" s="6">
        <f t="shared" si="15"/>
        <v>4009.1506849315069</v>
      </c>
    </row>
    <row r="46" spans="1:7" x14ac:dyDescent="0.3">
      <c r="B46" s="7"/>
      <c r="C46" s="7"/>
      <c r="D46" s="4">
        <f>SUM(D44:D45)</f>
        <v>365</v>
      </c>
      <c r="E46" s="5"/>
      <c r="F46" s="5"/>
      <c r="G46" s="13">
        <f>SUM(G44:G45)</f>
        <v>9683.3424657534251</v>
      </c>
    </row>
    <row r="48" spans="1:7" x14ac:dyDescent="0.3">
      <c r="A48" s="8" t="s">
        <v>27</v>
      </c>
      <c r="B48" s="1" t="s">
        <v>0</v>
      </c>
      <c r="C48" s="1" t="s">
        <v>1</v>
      </c>
      <c r="D48" s="1"/>
      <c r="E48" s="1" t="s">
        <v>2</v>
      </c>
      <c r="F48" s="2" t="s">
        <v>3</v>
      </c>
    </row>
    <row r="49" spans="1:7" x14ac:dyDescent="0.3">
      <c r="B49" s="3">
        <v>31138</v>
      </c>
      <c r="C49" s="3">
        <v>31357</v>
      </c>
      <c r="D49" s="4">
        <f t="shared" ref="D49:D50" si="16">IF(B49&gt;0,C49-B49+1,0)</f>
        <v>220</v>
      </c>
      <c r="E49" s="5">
        <v>9654</v>
      </c>
      <c r="F49" s="5"/>
      <c r="G49" s="6">
        <f t="shared" ref="G49:G50" si="17">E49/365*D49</f>
        <v>5818.8493150684926</v>
      </c>
    </row>
    <row r="50" spans="1:7" x14ac:dyDescent="0.3">
      <c r="B50" s="3">
        <v>31358</v>
      </c>
      <c r="C50" s="3">
        <v>31502</v>
      </c>
      <c r="D50" s="4">
        <f t="shared" si="16"/>
        <v>145</v>
      </c>
      <c r="E50" s="5">
        <v>10350</v>
      </c>
      <c r="F50" s="5"/>
      <c r="G50" s="6">
        <f t="shared" si="17"/>
        <v>4111.6438356164381</v>
      </c>
    </row>
    <row r="51" spans="1:7" x14ac:dyDescent="0.3">
      <c r="B51" s="7"/>
      <c r="C51" s="7"/>
      <c r="D51" s="4">
        <f>SUM(D49:D50)</f>
        <v>365</v>
      </c>
      <c r="E51" s="5"/>
      <c r="F51" s="5"/>
      <c r="G51" s="13">
        <f>SUM(G49:G50)</f>
        <v>9930.4931506849316</v>
      </c>
    </row>
    <row r="53" spans="1:7" x14ac:dyDescent="0.3">
      <c r="A53" s="8" t="s">
        <v>30</v>
      </c>
      <c r="B53" s="1" t="s">
        <v>0</v>
      </c>
      <c r="C53" s="1" t="s">
        <v>1</v>
      </c>
      <c r="D53" s="1"/>
      <c r="E53" s="1" t="s">
        <v>2</v>
      </c>
      <c r="F53" s="2" t="s">
        <v>3</v>
      </c>
    </row>
    <row r="54" spans="1:7" x14ac:dyDescent="0.3">
      <c r="A54" t="s">
        <v>60</v>
      </c>
      <c r="B54" s="3">
        <v>31138</v>
      </c>
      <c r="C54" s="3">
        <v>31357</v>
      </c>
      <c r="D54" s="4">
        <f t="shared" ref="D54:D55" si="18">IF(B54&gt;0,C54-B54+1,0)</f>
        <v>220</v>
      </c>
      <c r="E54" s="5">
        <v>9900</v>
      </c>
      <c r="F54" s="5"/>
      <c r="G54" s="6">
        <f t="shared" ref="G54:G55" si="19">E54/365*D54</f>
        <v>5967.1232876712329</v>
      </c>
    </row>
    <row r="55" spans="1:7" x14ac:dyDescent="0.3">
      <c r="B55" s="3">
        <v>31358</v>
      </c>
      <c r="C55" s="3">
        <v>31502</v>
      </c>
      <c r="D55" s="4">
        <f t="shared" si="18"/>
        <v>145</v>
      </c>
      <c r="E55" s="5">
        <v>10614</v>
      </c>
      <c r="F55" s="5"/>
      <c r="G55" s="6">
        <f t="shared" si="19"/>
        <v>4216.5205479452052</v>
      </c>
    </row>
    <row r="56" spans="1:7" x14ac:dyDescent="0.3">
      <c r="B56" s="7"/>
      <c r="C56" s="7"/>
      <c r="D56" s="4">
        <f>SUM(D54:D55)</f>
        <v>365</v>
      </c>
      <c r="E56" s="5"/>
      <c r="F56" s="5"/>
      <c r="G56" s="13">
        <f>SUM(G54:G55)</f>
        <v>10183.643835616438</v>
      </c>
    </row>
    <row r="58" spans="1:7" x14ac:dyDescent="0.3">
      <c r="A58" s="8" t="s">
        <v>30</v>
      </c>
      <c r="B58" s="1" t="s">
        <v>0</v>
      </c>
      <c r="C58" s="1" t="s">
        <v>1</v>
      </c>
      <c r="D58" s="1"/>
      <c r="E58" s="1" t="s">
        <v>2</v>
      </c>
      <c r="F58" s="2" t="s">
        <v>3</v>
      </c>
    </row>
    <row r="59" spans="1:7" x14ac:dyDescent="0.3">
      <c r="A59" t="s">
        <v>56</v>
      </c>
      <c r="B59" s="3">
        <v>31138</v>
      </c>
      <c r="C59" s="3">
        <v>31357</v>
      </c>
      <c r="D59" s="4">
        <f t="shared" ref="D59:D60" si="20">IF(B59&gt;0,C59-B59+1,0)</f>
        <v>220</v>
      </c>
      <c r="E59" s="5">
        <v>10278</v>
      </c>
      <c r="F59" s="5"/>
      <c r="G59" s="6">
        <f t="shared" ref="G59:G60" si="21">E59/365*D59</f>
        <v>6194.9589041095887</v>
      </c>
    </row>
    <row r="60" spans="1:7" x14ac:dyDescent="0.3">
      <c r="B60" s="3">
        <v>31358</v>
      </c>
      <c r="C60" s="3">
        <v>31502</v>
      </c>
      <c r="D60" s="4">
        <f t="shared" si="20"/>
        <v>145</v>
      </c>
      <c r="E60" s="5">
        <v>11019</v>
      </c>
      <c r="F60" s="5"/>
      <c r="G60" s="6">
        <f t="shared" si="21"/>
        <v>4377.4109589041091</v>
      </c>
    </row>
    <row r="61" spans="1:7" x14ac:dyDescent="0.3">
      <c r="B61" s="7"/>
      <c r="C61" s="7"/>
      <c r="D61" s="4">
        <f>SUM(D59:D60)</f>
        <v>365</v>
      </c>
      <c r="E61" s="5"/>
      <c r="F61" s="5"/>
      <c r="G61" s="13">
        <f>SUM(G59:G60)</f>
        <v>10572.369863013697</v>
      </c>
    </row>
  </sheetData>
  <pageMargins left="0.70866141732283472" right="0.7086614173228347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1"/>
  <sheetViews>
    <sheetView topLeftCell="A29" workbookViewId="0">
      <selection activeCell="G39" sqref="G39"/>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30773</v>
      </c>
      <c r="C4" s="3">
        <v>30992</v>
      </c>
      <c r="D4" s="4">
        <f t="shared" ref="D4:D5" si="0">IF(B4&gt;0,C4-B4+1,0)</f>
        <v>220</v>
      </c>
      <c r="E4" s="5">
        <v>6621</v>
      </c>
      <c r="F4" s="5"/>
      <c r="G4" s="6">
        <f>E4/365*D4</f>
        <v>3990.739726027397</v>
      </c>
    </row>
    <row r="5" spans="1:7" x14ac:dyDescent="0.3">
      <c r="B5" s="3">
        <v>30993</v>
      </c>
      <c r="C5" s="3">
        <v>31137</v>
      </c>
      <c r="D5" s="4">
        <f t="shared" si="0"/>
        <v>145</v>
      </c>
      <c r="E5" s="5">
        <v>7098</v>
      </c>
      <c r="F5" s="5"/>
      <c r="G5" s="6">
        <f>E5/365*D5</f>
        <v>2819.7534246575342</v>
      </c>
    </row>
    <row r="6" spans="1:7" x14ac:dyDescent="0.3">
      <c r="B6" s="7"/>
      <c r="C6" s="7"/>
      <c r="D6" s="4">
        <f>SUM(D4:D5)</f>
        <v>365</v>
      </c>
      <c r="E6" s="5"/>
      <c r="F6" s="5"/>
      <c r="G6" s="13">
        <f>SUM(G4:G5)</f>
        <v>6810.4931506849316</v>
      </c>
    </row>
    <row r="8" spans="1:7" x14ac:dyDescent="0.3">
      <c r="A8" s="8" t="s">
        <v>18</v>
      </c>
      <c r="B8" s="1" t="s">
        <v>0</v>
      </c>
      <c r="C8" s="1" t="s">
        <v>1</v>
      </c>
      <c r="D8" s="1"/>
      <c r="E8" s="1" t="s">
        <v>2</v>
      </c>
      <c r="F8" s="2" t="s">
        <v>3</v>
      </c>
    </row>
    <row r="9" spans="1:7" x14ac:dyDescent="0.3">
      <c r="A9" t="s">
        <v>83</v>
      </c>
      <c r="B9" s="3">
        <v>30773</v>
      </c>
      <c r="C9" s="3">
        <v>30992</v>
      </c>
      <c r="D9" s="4">
        <f t="shared" ref="D9:D10" si="1">IF(B9&gt;0,C9-B9+1,0)</f>
        <v>220</v>
      </c>
      <c r="E9" s="5">
        <v>6924</v>
      </c>
      <c r="F9" s="5"/>
      <c r="G9" s="6">
        <f>E9/365*D9</f>
        <v>4173.3698630136987</v>
      </c>
    </row>
    <row r="10" spans="1:7" x14ac:dyDescent="0.3">
      <c r="B10" s="3">
        <v>30993</v>
      </c>
      <c r="C10" s="3">
        <v>31137</v>
      </c>
      <c r="D10" s="4">
        <f t="shared" si="1"/>
        <v>145</v>
      </c>
      <c r="E10" s="5">
        <v>7422</v>
      </c>
      <c r="F10" s="5"/>
      <c r="G10" s="6">
        <f>E10/365*D10</f>
        <v>2948.4657534246576</v>
      </c>
    </row>
    <row r="11" spans="1:7" x14ac:dyDescent="0.3">
      <c r="B11" s="7"/>
      <c r="C11" s="7"/>
      <c r="D11" s="4">
        <f>SUM(D9:D10)</f>
        <v>365</v>
      </c>
      <c r="E11" s="5"/>
      <c r="F11" s="5"/>
      <c r="G11" s="13">
        <f>SUM(G9:G10)</f>
        <v>7121.8356164383567</v>
      </c>
    </row>
    <row r="13" spans="1:7" x14ac:dyDescent="0.3">
      <c r="A13" s="8" t="s">
        <v>123</v>
      </c>
      <c r="B13" s="1" t="s">
        <v>0</v>
      </c>
      <c r="C13" s="1" t="s">
        <v>1</v>
      </c>
      <c r="D13" s="1"/>
      <c r="E13" s="1" t="s">
        <v>2</v>
      </c>
      <c r="F13" s="2" t="s">
        <v>3</v>
      </c>
    </row>
    <row r="14" spans="1:7" x14ac:dyDescent="0.3">
      <c r="A14" t="s">
        <v>64</v>
      </c>
      <c r="B14" s="3">
        <v>30773</v>
      </c>
      <c r="C14" s="3">
        <v>30992</v>
      </c>
      <c r="D14" s="4">
        <f t="shared" ref="D14:D15" si="2">IF(B14&gt;0,C14-B14+1,0)</f>
        <v>220</v>
      </c>
      <c r="E14" s="5">
        <v>6720</v>
      </c>
      <c r="F14" s="5"/>
      <c r="G14" s="6">
        <f t="shared" ref="G14:G15" si="3">E14/365*D14</f>
        <v>4050.4109589041095</v>
      </c>
    </row>
    <row r="15" spans="1:7" x14ac:dyDescent="0.3">
      <c r="B15" s="3">
        <v>30993</v>
      </c>
      <c r="C15" s="3">
        <v>31137</v>
      </c>
      <c r="D15" s="4">
        <f t="shared" si="2"/>
        <v>145</v>
      </c>
      <c r="E15" s="5">
        <v>7203</v>
      </c>
      <c r="F15" s="5"/>
      <c r="G15" s="6">
        <f t="shared" si="3"/>
        <v>2861.4657534246571</v>
      </c>
    </row>
    <row r="16" spans="1:7" x14ac:dyDescent="0.3">
      <c r="B16" s="7"/>
      <c r="C16" s="7"/>
      <c r="D16" s="4">
        <f>SUM(D14:D15)</f>
        <v>365</v>
      </c>
      <c r="E16" s="5"/>
      <c r="F16" s="5"/>
      <c r="G16" s="13">
        <f>SUM(G14:G15)</f>
        <v>6911.8767123287671</v>
      </c>
    </row>
    <row r="18" spans="1:7" x14ac:dyDescent="0.3">
      <c r="A18" s="8" t="s">
        <v>123</v>
      </c>
      <c r="B18" s="1" t="s">
        <v>0</v>
      </c>
      <c r="C18" s="1" t="s">
        <v>1</v>
      </c>
      <c r="D18" s="1"/>
      <c r="E18" s="1" t="s">
        <v>2</v>
      </c>
      <c r="F18" s="2" t="s">
        <v>3</v>
      </c>
    </row>
    <row r="19" spans="1:7" x14ac:dyDescent="0.3">
      <c r="A19" t="s">
        <v>122</v>
      </c>
      <c r="B19" s="3">
        <v>30773</v>
      </c>
      <c r="C19" s="3">
        <v>30992</v>
      </c>
      <c r="D19" s="4">
        <f t="shared" ref="D19:D20" si="4">IF(B19&gt;0,C19-B19+1,0)</f>
        <v>220</v>
      </c>
      <c r="E19" s="5">
        <v>7023</v>
      </c>
      <c r="F19" s="5"/>
      <c r="G19" s="6">
        <f t="shared" ref="G19:G20" si="5">E19/365*D19</f>
        <v>4233.0410958904113</v>
      </c>
    </row>
    <row r="20" spans="1:7" x14ac:dyDescent="0.3">
      <c r="B20" s="3">
        <v>30993</v>
      </c>
      <c r="C20" s="3">
        <v>31137</v>
      </c>
      <c r="D20" s="4">
        <f t="shared" si="4"/>
        <v>145</v>
      </c>
      <c r="E20" s="5">
        <v>7530</v>
      </c>
      <c r="F20" s="5"/>
      <c r="G20" s="6">
        <f t="shared" si="5"/>
        <v>2991.3698630136987</v>
      </c>
    </row>
    <row r="21" spans="1:7" x14ac:dyDescent="0.3">
      <c r="B21" s="7"/>
      <c r="C21" s="7"/>
      <c r="D21" s="4">
        <f>SUM(D19:D20)</f>
        <v>365</v>
      </c>
      <c r="E21" s="5"/>
      <c r="F21" s="5"/>
      <c r="G21" s="13">
        <f>SUM(G19:G20)</f>
        <v>7224.41095890411</v>
      </c>
    </row>
    <row r="23" spans="1:7" x14ac:dyDescent="0.3">
      <c r="A23" s="8" t="s">
        <v>123</v>
      </c>
      <c r="B23" s="1" t="s">
        <v>0</v>
      </c>
      <c r="C23" s="1" t="s">
        <v>1</v>
      </c>
      <c r="D23" s="1"/>
      <c r="E23" s="1" t="s">
        <v>2</v>
      </c>
      <c r="F23" s="2" t="s">
        <v>3</v>
      </c>
    </row>
    <row r="24" spans="1:7" x14ac:dyDescent="0.3">
      <c r="A24" t="s">
        <v>21</v>
      </c>
      <c r="B24" s="3">
        <v>30773</v>
      </c>
      <c r="C24" s="3">
        <v>30992</v>
      </c>
      <c r="D24" s="4">
        <f t="shared" ref="D24:D25" si="6">IF(B24&gt;0,C24-B24+1,0)</f>
        <v>220</v>
      </c>
      <c r="E24" s="5">
        <v>7356</v>
      </c>
      <c r="F24" s="5"/>
      <c r="G24" s="6">
        <f t="shared" ref="G24:G25" si="7">E24/365*D24</f>
        <v>4433.7534246575342</v>
      </c>
    </row>
    <row r="25" spans="1:7" x14ac:dyDescent="0.3">
      <c r="B25" s="3">
        <v>30993</v>
      </c>
      <c r="C25" s="3">
        <v>31137</v>
      </c>
      <c r="D25" s="4">
        <f t="shared" si="6"/>
        <v>145</v>
      </c>
      <c r="E25" s="5">
        <v>7887</v>
      </c>
      <c r="F25" s="5"/>
      <c r="G25" s="6">
        <f t="shared" si="7"/>
        <v>3133.1917808219177</v>
      </c>
    </row>
    <row r="26" spans="1:7" x14ac:dyDescent="0.3">
      <c r="B26" s="7"/>
      <c r="C26" s="7"/>
      <c r="D26" s="4">
        <f>SUM(D24:D25)</f>
        <v>365</v>
      </c>
      <c r="E26" s="5"/>
      <c r="F26" s="5"/>
      <c r="G26" s="13">
        <f>SUM(G24:G25)</f>
        <v>7566.9452054794519</v>
      </c>
    </row>
    <row r="28" spans="1:7" x14ac:dyDescent="0.3">
      <c r="A28" s="8" t="s">
        <v>123</v>
      </c>
      <c r="B28" s="1" t="s">
        <v>0</v>
      </c>
      <c r="C28" s="1" t="s">
        <v>1</v>
      </c>
      <c r="D28" s="1"/>
      <c r="E28" s="1" t="s">
        <v>2</v>
      </c>
      <c r="F28" s="2" t="s">
        <v>3</v>
      </c>
    </row>
    <row r="29" spans="1:7" x14ac:dyDescent="0.3">
      <c r="A29" t="s">
        <v>23</v>
      </c>
      <c r="B29" s="3">
        <v>30773</v>
      </c>
      <c r="C29" s="3">
        <v>30992</v>
      </c>
      <c r="D29" s="4">
        <f t="shared" ref="D29:D30" si="8">IF(B29&gt;0,C29-B29+1,0)</f>
        <v>220</v>
      </c>
      <c r="E29" s="5">
        <v>7722</v>
      </c>
      <c r="F29" s="5"/>
      <c r="G29" s="6">
        <f t="shared" ref="G29:G30" si="9">E29/365*D29</f>
        <v>4654.3561643835619</v>
      </c>
    </row>
    <row r="30" spans="1:7" x14ac:dyDescent="0.3">
      <c r="B30" s="3">
        <v>30993</v>
      </c>
      <c r="C30" s="3">
        <v>31137</v>
      </c>
      <c r="D30" s="4">
        <f t="shared" si="8"/>
        <v>145</v>
      </c>
      <c r="E30" s="5">
        <v>8277</v>
      </c>
      <c r="F30" s="5"/>
      <c r="G30" s="6">
        <f t="shared" si="9"/>
        <v>3288.1232876712329</v>
      </c>
    </row>
    <row r="31" spans="1:7" x14ac:dyDescent="0.3">
      <c r="B31" s="7"/>
      <c r="C31" s="7"/>
      <c r="D31" s="4">
        <f>SUM(D29:D30)</f>
        <v>365</v>
      </c>
      <c r="E31" s="5"/>
      <c r="F31" s="5"/>
      <c r="G31" s="13">
        <f>SUM(G29:G30)</f>
        <v>7942.4794520547948</v>
      </c>
    </row>
    <row r="33" spans="1:7" x14ac:dyDescent="0.3">
      <c r="A33" s="8" t="s">
        <v>123</v>
      </c>
      <c r="B33" s="1" t="s">
        <v>0</v>
      </c>
      <c r="C33" s="1" t="s">
        <v>1</v>
      </c>
      <c r="D33" s="1"/>
      <c r="E33" s="1" t="s">
        <v>2</v>
      </c>
      <c r="F33" s="2" t="s">
        <v>3</v>
      </c>
    </row>
    <row r="34" spans="1:7" x14ac:dyDescent="0.3">
      <c r="A34" t="s">
        <v>24</v>
      </c>
      <c r="B34" s="3">
        <v>30773</v>
      </c>
      <c r="C34" s="3">
        <v>30992</v>
      </c>
      <c r="D34" s="4">
        <f t="shared" ref="D34:D35" si="10">IF(B34&gt;0,C34-B34+1,0)</f>
        <v>220</v>
      </c>
      <c r="E34" s="5">
        <v>8415</v>
      </c>
      <c r="F34" s="5"/>
      <c r="G34" s="6">
        <f t="shared" ref="G34:G35" si="11">E34/365*D34</f>
        <v>5072.0547945205471</v>
      </c>
    </row>
    <row r="35" spans="1:7" x14ac:dyDescent="0.3">
      <c r="A35" t="s">
        <v>116</v>
      </c>
      <c r="B35" s="3">
        <v>30993</v>
      </c>
      <c r="C35" s="3">
        <v>31137</v>
      </c>
      <c r="D35" s="4">
        <f t="shared" si="10"/>
        <v>145</v>
      </c>
      <c r="E35" s="5">
        <v>9021</v>
      </c>
      <c r="F35" s="5"/>
      <c r="G35" s="6">
        <f t="shared" si="11"/>
        <v>3583.6849315068494</v>
      </c>
    </row>
    <row r="36" spans="1:7" x14ac:dyDescent="0.3">
      <c r="B36" s="7"/>
      <c r="C36" s="7"/>
      <c r="D36" s="4">
        <f>SUM(D34:D35)</f>
        <v>365</v>
      </c>
      <c r="E36" s="5"/>
      <c r="F36" s="5"/>
      <c r="G36" s="13">
        <f>SUM(G34:G35)</f>
        <v>8655.7397260273974</v>
      </c>
    </row>
    <row r="38" spans="1:7" x14ac:dyDescent="0.3">
      <c r="A38" s="8" t="s">
        <v>22</v>
      </c>
      <c r="B38" s="1" t="s">
        <v>0</v>
      </c>
      <c r="C38" s="1" t="s">
        <v>1</v>
      </c>
      <c r="D38" s="1"/>
      <c r="E38" s="1" t="s">
        <v>2</v>
      </c>
      <c r="F38" s="2" t="s">
        <v>3</v>
      </c>
    </row>
    <row r="39" spans="1:7" x14ac:dyDescent="0.3">
      <c r="A39" t="s">
        <v>124</v>
      </c>
      <c r="B39" s="3">
        <v>30773</v>
      </c>
      <c r="C39" s="3">
        <v>30992</v>
      </c>
      <c r="D39" s="4">
        <f t="shared" ref="D39:D40" si="12">IF(B39&gt;0,C39-B39+1,0)</f>
        <v>220</v>
      </c>
      <c r="E39" s="5">
        <v>8082</v>
      </c>
      <c r="F39" s="5"/>
      <c r="G39" s="6">
        <f t="shared" ref="G39:G40" si="13">E39/365*D39</f>
        <v>4871.3424657534251</v>
      </c>
    </row>
    <row r="40" spans="1:7" x14ac:dyDescent="0.3">
      <c r="A40" t="s">
        <v>25</v>
      </c>
      <c r="B40" s="3">
        <v>30993</v>
      </c>
      <c r="C40" s="3">
        <v>31137</v>
      </c>
      <c r="D40" s="4">
        <f t="shared" si="12"/>
        <v>145</v>
      </c>
      <c r="E40" s="5">
        <v>8664</v>
      </c>
      <c r="F40" s="5"/>
      <c r="G40" s="6">
        <f t="shared" si="13"/>
        <v>3441.8630136986303</v>
      </c>
    </row>
    <row r="41" spans="1:7" x14ac:dyDescent="0.3">
      <c r="B41" s="7"/>
      <c r="C41" s="7"/>
      <c r="D41" s="4">
        <f>SUM(D39:D40)</f>
        <v>365</v>
      </c>
      <c r="E41" s="5"/>
      <c r="F41" s="5"/>
      <c r="G41" s="13">
        <f>SUM(G39:G40)</f>
        <v>8313.2054794520554</v>
      </c>
    </row>
    <row r="43" spans="1:7" x14ac:dyDescent="0.3">
      <c r="A43" s="8" t="s">
        <v>22</v>
      </c>
      <c r="B43" s="1" t="s">
        <v>0</v>
      </c>
      <c r="C43" s="1" t="s">
        <v>1</v>
      </c>
      <c r="D43" s="1"/>
      <c r="E43" s="1" t="s">
        <v>2</v>
      </c>
      <c r="F43" s="2" t="s">
        <v>3</v>
      </c>
    </row>
    <row r="44" spans="1:7" x14ac:dyDescent="0.3">
      <c r="A44" t="s">
        <v>124</v>
      </c>
      <c r="B44" s="3">
        <v>30773</v>
      </c>
      <c r="C44" s="3">
        <v>30992</v>
      </c>
      <c r="D44" s="4">
        <f t="shared" ref="D44:D45" si="14">IF(B44&gt;0,C44-B44+1,0)</f>
        <v>220</v>
      </c>
      <c r="E44" s="5">
        <v>8781</v>
      </c>
      <c r="F44" s="5"/>
      <c r="G44" s="6">
        <f t="shared" ref="G44:G45" si="15">E44/365*D44</f>
        <v>5292.6575342465758</v>
      </c>
    </row>
    <row r="45" spans="1:7" x14ac:dyDescent="0.3">
      <c r="A45" t="s">
        <v>26</v>
      </c>
      <c r="B45" s="3">
        <v>30993</v>
      </c>
      <c r="C45" s="3">
        <v>31137</v>
      </c>
      <c r="D45" s="4">
        <f t="shared" si="14"/>
        <v>145</v>
      </c>
      <c r="E45" s="5">
        <v>9414</v>
      </c>
      <c r="F45" s="5"/>
      <c r="G45" s="6">
        <f t="shared" si="15"/>
        <v>3739.8082191780823</v>
      </c>
    </row>
    <row r="46" spans="1:7" x14ac:dyDescent="0.3">
      <c r="B46" s="7"/>
      <c r="C46" s="7"/>
      <c r="D46" s="4">
        <f>SUM(D44:D45)</f>
        <v>365</v>
      </c>
      <c r="E46" s="5"/>
      <c r="F46" s="5"/>
      <c r="G46" s="13">
        <f>SUM(G44:G45)</f>
        <v>9032.465753424658</v>
      </c>
    </row>
    <row r="48" spans="1:7" x14ac:dyDescent="0.3">
      <c r="A48" s="8" t="s">
        <v>27</v>
      </c>
      <c r="B48" s="1" t="s">
        <v>0</v>
      </c>
      <c r="C48" s="1" t="s">
        <v>1</v>
      </c>
      <c r="D48" s="1"/>
      <c r="E48" s="1" t="s">
        <v>2</v>
      </c>
      <c r="F48" s="2" t="s">
        <v>3</v>
      </c>
    </row>
    <row r="49" spans="1:7" x14ac:dyDescent="0.3">
      <c r="B49" s="3">
        <v>30773</v>
      </c>
      <c r="C49" s="3">
        <v>30992</v>
      </c>
      <c r="D49" s="4">
        <f t="shared" ref="D49:D50" si="16">IF(B49&gt;0,C49-B49+1,0)</f>
        <v>220</v>
      </c>
      <c r="E49" s="5">
        <v>9006</v>
      </c>
      <c r="F49" s="5"/>
      <c r="G49" s="6">
        <f t="shared" ref="G49:G50" si="17">E49/365*D49</f>
        <v>5428.2739726027403</v>
      </c>
    </row>
    <row r="50" spans="1:7" x14ac:dyDescent="0.3">
      <c r="B50" s="3">
        <v>30993</v>
      </c>
      <c r="C50" s="3">
        <v>31137</v>
      </c>
      <c r="D50" s="4">
        <f t="shared" si="16"/>
        <v>145</v>
      </c>
      <c r="E50" s="5">
        <v>9654</v>
      </c>
      <c r="F50" s="5"/>
      <c r="G50" s="6">
        <f t="shared" si="17"/>
        <v>3835.1506849315065</v>
      </c>
    </row>
    <row r="51" spans="1:7" x14ac:dyDescent="0.3">
      <c r="B51" s="7"/>
      <c r="C51" s="7"/>
      <c r="D51" s="4">
        <f>SUM(D49:D50)</f>
        <v>365</v>
      </c>
      <c r="E51" s="5"/>
      <c r="F51" s="5"/>
      <c r="G51" s="13">
        <f>SUM(G49:G50)</f>
        <v>9263.4246575342477</v>
      </c>
    </row>
    <row r="53" spans="1:7" x14ac:dyDescent="0.3">
      <c r="A53" s="8" t="s">
        <v>30</v>
      </c>
      <c r="B53" s="1" t="s">
        <v>0</v>
      </c>
      <c r="C53" s="1" t="s">
        <v>1</v>
      </c>
      <c r="D53" s="1"/>
      <c r="E53" s="1" t="s">
        <v>2</v>
      </c>
      <c r="F53" s="2" t="s">
        <v>3</v>
      </c>
    </row>
    <row r="54" spans="1:7" x14ac:dyDescent="0.3">
      <c r="A54" t="s">
        <v>60</v>
      </c>
      <c r="B54" s="3">
        <v>30773</v>
      </c>
      <c r="C54" s="3">
        <v>30992</v>
      </c>
      <c r="D54" s="4">
        <f t="shared" ref="D54:D55" si="18">IF(B54&gt;0,C54-B54+1,0)</f>
        <v>220</v>
      </c>
      <c r="E54" s="5">
        <v>9234</v>
      </c>
      <c r="F54" s="5"/>
      <c r="G54" s="6">
        <f t="shared" ref="G54:G55" si="19">E54/365*D54</f>
        <v>5565.6986301369861</v>
      </c>
    </row>
    <row r="55" spans="1:7" x14ac:dyDescent="0.3">
      <c r="B55" s="3">
        <v>30993</v>
      </c>
      <c r="C55" s="3">
        <v>31137</v>
      </c>
      <c r="D55" s="4">
        <f t="shared" si="18"/>
        <v>145</v>
      </c>
      <c r="E55" s="5">
        <v>9900</v>
      </c>
      <c r="F55" s="5"/>
      <c r="G55" s="6">
        <f t="shared" si="19"/>
        <v>3932.8767123287671</v>
      </c>
    </row>
    <row r="56" spans="1:7" x14ac:dyDescent="0.3">
      <c r="B56" s="7"/>
      <c r="C56" s="7"/>
      <c r="D56" s="4">
        <f>SUM(D54:D55)</f>
        <v>365</v>
      </c>
      <c r="E56" s="5"/>
      <c r="F56" s="5"/>
      <c r="G56" s="13">
        <f>SUM(G54:G55)</f>
        <v>9498.5753424657523</v>
      </c>
    </row>
    <row r="58" spans="1:7" x14ac:dyDescent="0.3">
      <c r="A58" s="8" t="s">
        <v>30</v>
      </c>
      <c r="B58" s="1" t="s">
        <v>0</v>
      </c>
      <c r="C58" s="1" t="s">
        <v>1</v>
      </c>
      <c r="D58" s="1"/>
      <c r="E58" s="1" t="s">
        <v>2</v>
      </c>
      <c r="F58" s="2" t="s">
        <v>3</v>
      </c>
    </row>
    <row r="59" spans="1:7" x14ac:dyDescent="0.3">
      <c r="A59" t="s">
        <v>56</v>
      </c>
      <c r="B59" s="3">
        <v>30773</v>
      </c>
      <c r="C59" s="3">
        <v>30992</v>
      </c>
      <c r="D59" s="4">
        <f t="shared" ref="D59:D60" si="20">IF(B59&gt;0,C59-B59+1,0)</f>
        <v>220</v>
      </c>
      <c r="E59" s="5">
        <v>9588</v>
      </c>
      <c r="F59" s="5"/>
      <c r="G59" s="6">
        <f t="shared" ref="G59:G60" si="21">E59/365*D59</f>
        <v>5779.0684931506848</v>
      </c>
    </row>
    <row r="60" spans="1:7" x14ac:dyDescent="0.3">
      <c r="B60" s="3">
        <v>30993</v>
      </c>
      <c r="C60" s="3">
        <v>31137</v>
      </c>
      <c r="D60" s="4">
        <f t="shared" si="20"/>
        <v>145</v>
      </c>
      <c r="E60" s="5">
        <v>10278</v>
      </c>
      <c r="F60" s="5"/>
      <c r="G60" s="6">
        <f t="shared" si="21"/>
        <v>4083.0410958904108</v>
      </c>
    </row>
    <row r="61" spans="1:7" x14ac:dyDescent="0.3">
      <c r="B61" s="7"/>
      <c r="C61" s="7"/>
      <c r="D61" s="4">
        <f>SUM(D59:D60)</f>
        <v>365</v>
      </c>
      <c r="E61" s="5"/>
      <c r="F61" s="5"/>
      <c r="G61" s="13">
        <f>SUM(G59:G60)</f>
        <v>9862.1095890410961</v>
      </c>
    </row>
  </sheetData>
  <pageMargins left="0.70866141732283472" right="0.7086614173228347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61"/>
  <sheetViews>
    <sheetView topLeftCell="A37" workbookViewId="0">
      <selection activeCell="G59" sqref="G59"/>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30407</v>
      </c>
      <c r="C4" s="3">
        <v>30626</v>
      </c>
      <c r="D4" s="4">
        <f t="shared" ref="D4:D5" si="0">IF(B4&gt;0,C4-B4+1,0)</f>
        <v>220</v>
      </c>
      <c r="E4" s="5">
        <v>6141</v>
      </c>
      <c r="F4" s="5"/>
      <c r="G4" s="6">
        <f t="shared" ref="G4:G5" si="1">E4/366*D4</f>
        <v>3691.3114754098356</v>
      </c>
    </row>
    <row r="5" spans="1:7" x14ac:dyDescent="0.3">
      <c r="B5" s="3">
        <v>30627</v>
      </c>
      <c r="C5" s="3">
        <v>30772</v>
      </c>
      <c r="D5" s="4">
        <f t="shared" si="0"/>
        <v>146</v>
      </c>
      <c r="E5" s="5">
        <v>6621</v>
      </c>
      <c r="F5" s="5"/>
      <c r="G5" s="6">
        <f t="shared" si="1"/>
        <v>2641.1639344262294</v>
      </c>
    </row>
    <row r="6" spans="1:7" x14ac:dyDescent="0.3">
      <c r="B6" s="7"/>
      <c r="C6" s="7"/>
      <c r="D6" s="4">
        <f>SUM(D4:D5)</f>
        <v>366</v>
      </c>
      <c r="E6" s="5"/>
      <c r="F6" s="5"/>
      <c r="G6" s="13">
        <f>SUM(G4:G5)</f>
        <v>6332.4754098360645</v>
      </c>
    </row>
    <row r="8" spans="1:7" x14ac:dyDescent="0.3">
      <c r="A8" s="8" t="s">
        <v>18</v>
      </c>
      <c r="B8" s="1" t="s">
        <v>0</v>
      </c>
      <c r="C8" s="1" t="s">
        <v>1</v>
      </c>
      <c r="D8" s="1"/>
      <c r="E8" s="1" t="s">
        <v>2</v>
      </c>
      <c r="F8" s="2" t="s">
        <v>3</v>
      </c>
    </row>
    <row r="9" spans="1:7" x14ac:dyDescent="0.3">
      <c r="A9" t="s">
        <v>83</v>
      </c>
      <c r="B9" s="3">
        <v>30407</v>
      </c>
      <c r="C9" s="3">
        <v>30626</v>
      </c>
      <c r="D9" s="4">
        <f t="shared" ref="D9:D10" si="2">IF(B9&gt;0,C9-B9+1,0)</f>
        <v>220</v>
      </c>
      <c r="E9" s="5">
        <v>6423</v>
      </c>
      <c r="F9" s="5"/>
      <c r="G9" s="6">
        <f t="shared" ref="G9:G10" si="3">E9/366*D9</f>
        <v>3860.8196721311479</v>
      </c>
    </row>
    <row r="10" spans="1:7" x14ac:dyDescent="0.3">
      <c r="B10" s="3">
        <v>30627</v>
      </c>
      <c r="C10" s="3">
        <v>30772</v>
      </c>
      <c r="D10" s="4">
        <f t="shared" si="2"/>
        <v>146</v>
      </c>
      <c r="E10" s="5">
        <v>6924</v>
      </c>
      <c r="F10" s="5"/>
      <c r="G10" s="6">
        <f t="shared" si="3"/>
        <v>2762.032786885246</v>
      </c>
    </row>
    <row r="11" spans="1:7" x14ac:dyDescent="0.3">
      <c r="B11" s="7"/>
      <c r="C11" s="7"/>
      <c r="D11" s="4">
        <f>SUM(D9:D10)</f>
        <v>366</v>
      </c>
      <c r="E11" s="5"/>
      <c r="F11" s="5"/>
      <c r="G11" s="13">
        <f>SUM(G9:G10)</f>
        <v>6622.8524590163943</v>
      </c>
    </row>
    <row r="13" spans="1:7" x14ac:dyDescent="0.3">
      <c r="A13" s="8" t="s">
        <v>123</v>
      </c>
      <c r="B13" s="1" t="s">
        <v>0</v>
      </c>
      <c r="C13" s="1" t="s">
        <v>1</v>
      </c>
      <c r="D13" s="1"/>
      <c r="E13" s="1" t="s">
        <v>2</v>
      </c>
      <c r="F13" s="2" t="s">
        <v>3</v>
      </c>
    </row>
    <row r="14" spans="1:7" x14ac:dyDescent="0.3">
      <c r="A14" t="s">
        <v>64</v>
      </c>
      <c r="B14" s="3">
        <v>30407</v>
      </c>
      <c r="C14" s="3">
        <v>30626</v>
      </c>
      <c r="D14" s="4">
        <f t="shared" ref="D14:D15" si="4">IF(B14&gt;0,C14-B14+1,0)</f>
        <v>220</v>
      </c>
      <c r="E14" s="5">
        <v>6234</v>
      </c>
      <c r="F14" s="5"/>
      <c r="G14" s="6">
        <f t="shared" ref="G14:G15" si="5">E14/366*D14</f>
        <v>3747.2131147540981</v>
      </c>
    </row>
    <row r="15" spans="1:7" x14ac:dyDescent="0.3">
      <c r="B15" s="3">
        <v>30627</v>
      </c>
      <c r="C15" s="3">
        <v>30772</v>
      </c>
      <c r="D15" s="4">
        <f t="shared" si="4"/>
        <v>146</v>
      </c>
      <c r="E15" s="5">
        <v>6720</v>
      </c>
      <c r="F15" s="5"/>
      <c r="G15" s="6">
        <f t="shared" si="5"/>
        <v>2680.655737704918</v>
      </c>
    </row>
    <row r="16" spans="1:7" x14ac:dyDescent="0.3">
      <c r="B16" s="7"/>
      <c r="C16" s="7"/>
      <c r="D16" s="4">
        <f>SUM(D14:D15)</f>
        <v>366</v>
      </c>
      <c r="E16" s="5"/>
      <c r="F16" s="5"/>
      <c r="G16" s="13">
        <f>SUM(G14:G15)</f>
        <v>6427.8688524590161</v>
      </c>
    </row>
    <row r="18" spans="1:7" x14ac:dyDescent="0.3">
      <c r="A18" s="8" t="s">
        <v>123</v>
      </c>
      <c r="B18" s="1" t="s">
        <v>0</v>
      </c>
      <c r="C18" s="1" t="s">
        <v>1</v>
      </c>
      <c r="D18" s="1"/>
      <c r="E18" s="1" t="s">
        <v>2</v>
      </c>
      <c r="F18" s="2" t="s">
        <v>3</v>
      </c>
    </row>
    <row r="19" spans="1:7" x14ac:dyDescent="0.3">
      <c r="A19" t="s">
        <v>122</v>
      </c>
      <c r="B19" s="3">
        <v>30407</v>
      </c>
      <c r="C19" s="3">
        <v>30626</v>
      </c>
      <c r="D19" s="4">
        <f t="shared" ref="D19:D20" si="6">IF(B19&gt;0,C19-B19+1,0)</f>
        <v>220</v>
      </c>
      <c r="E19" s="5">
        <v>6516</v>
      </c>
      <c r="F19" s="5"/>
      <c r="G19" s="6">
        <f t="shared" ref="G19:G20" si="7">E19/366*D19</f>
        <v>3916.7213114754095</v>
      </c>
    </row>
    <row r="20" spans="1:7" x14ac:dyDescent="0.3">
      <c r="B20" s="3">
        <v>30627</v>
      </c>
      <c r="C20" s="3">
        <v>30772</v>
      </c>
      <c r="D20" s="4">
        <f t="shared" si="6"/>
        <v>146</v>
      </c>
      <c r="E20" s="5">
        <v>7023</v>
      </c>
      <c r="F20" s="5"/>
      <c r="G20" s="6">
        <f t="shared" si="7"/>
        <v>2801.5245901639341</v>
      </c>
    </row>
    <row r="21" spans="1:7" x14ac:dyDescent="0.3">
      <c r="B21" s="7"/>
      <c r="C21" s="7"/>
      <c r="D21" s="4">
        <f>SUM(D19:D20)</f>
        <v>366</v>
      </c>
      <c r="E21" s="5"/>
      <c r="F21" s="5"/>
      <c r="G21" s="13">
        <f>SUM(G19:G20)</f>
        <v>6718.2459016393441</v>
      </c>
    </row>
    <row r="23" spans="1:7" x14ac:dyDescent="0.3">
      <c r="A23" s="8" t="s">
        <v>123</v>
      </c>
      <c r="B23" s="1" t="s">
        <v>0</v>
      </c>
      <c r="C23" s="1" t="s">
        <v>1</v>
      </c>
      <c r="D23" s="1"/>
      <c r="E23" s="1" t="s">
        <v>2</v>
      </c>
      <c r="F23" s="2" t="s">
        <v>3</v>
      </c>
    </row>
    <row r="24" spans="1:7" x14ac:dyDescent="0.3">
      <c r="A24" t="s">
        <v>21</v>
      </c>
      <c r="B24" s="3">
        <v>30407</v>
      </c>
      <c r="C24" s="3">
        <v>30626</v>
      </c>
      <c r="D24" s="4">
        <f t="shared" ref="D24:D25" si="8">IF(B24&gt;0,C24-B24+1,0)</f>
        <v>220</v>
      </c>
      <c r="E24" s="5">
        <v>6825</v>
      </c>
      <c r="F24" s="5"/>
      <c r="G24" s="6">
        <f t="shared" ref="G24:G25" si="9">E24/366*D24</f>
        <v>4102.4590163934427</v>
      </c>
    </row>
    <row r="25" spans="1:7" x14ac:dyDescent="0.3">
      <c r="B25" s="3">
        <v>30627</v>
      </c>
      <c r="C25" s="3">
        <v>30772</v>
      </c>
      <c r="D25" s="4">
        <f t="shared" si="8"/>
        <v>146</v>
      </c>
      <c r="E25" s="5">
        <v>7356</v>
      </c>
      <c r="F25" s="5"/>
      <c r="G25" s="6">
        <f t="shared" si="9"/>
        <v>2934.3606557377047</v>
      </c>
    </row>
    <row r="26" spans="1:7" x14ac:dyDescent="0.3">
      <c r="B26" s="7"/>
      <c r="C26" s="7"/>
      <c r="D26" s="4">
        <f>SUM(D24:D25)</f>
        <v>366</v>
      </c>
      <c r="E26" s="5"/>
      <c r="F26" s="5"/>
      <c r="G26" s="13">
        <f>SUM(G24:G25)</f>
        <v>7036.8196721311469</v>
      </c>
    </row>
    <row r="28" spans="1:7" x14ac:dyDescent="0.3">
      <c r="A28" s="8" t="s">
        <v>123</v>
      </c>
      <c r="B28" s="1" t="s">
        <v>0</v>
      </c>
      <c r="C28" s="1" t="s">
        <v>1</v>
      </c>
      <c r="D28" s="1"/>
      <c r="E28" s="1" t="s">
        <v>2</v>
      </c>
      <c r="F28" s="2" t="s">
        <v>3</v>
      </c>
    </row>
    <row r="29" spans="1:7" x14ac:dyDescent="0.3">
      <c r="A29" t="s">
        <v>23</v>
      </c>
      <c r="B29" s="3">
        <v>30407</v>
      </c>
      <c r="C29" s="3">
        <v>30626</v>
      </c>
      <c r="D29" s="4">
        <f t="shared" ref="D29:D30" si="10">IF(B29&gt;0,C29-B29+1,0)</f>
        <v>220</v>
      </c>
      <c r="E29" s="5">
        <v>7164</v>
      </c>
      <c r="F29" s="5"/>
      <c r="G29" s="6">
        <f t="shared" ref="G29:G30" si="11">E29/366*D29</f>
        <v>4306.2295081967213</v>
      </c>
    </row>
    <row r="30" spans="1:7" x14ac:dyDescent="0.3">
      <c r="B30" s="3">
        <v>30627</v>
      </c>
      <c r="C30" s="3">
        <v>30772</v>
      </c>
      <c r="D30" s="4">
        <f t="shared" si="10"/>
        <v>146</v>
      </c>
      <c r="E30" s="5">
        <v>7722</v>
      </c>
      <c r="F30" s="5"/>
      <c r="G30" s="6">
        <f t="shared" si="11"/>
        <v>3080.3606557377047</v>
      </c>
    </row>
    <row r="31" spans="1:7" x14ac:dyDescent="0.3">
      <c r="B31" s="7"/>
      <c r="C31" s="7"/>
      <c r="D31" s="4">
        <f>SUM(D29:D30)</f>
        <v>366</v>
      </c>
      <c r="E31" s="5"/>
      <c r="F31" s="5"/>
      <c r="G31" s="13">
        <f>SUM(G29:G30)</f>
        <v>7386.5901639344265</v>
      </c>
    </row>
    <row r="33" spans="1:7" x14ac:dyDescent="0.3">
      <c r="A33" s="8" t="s">
        <v>123</v>
      </c>
      <c r="B33" s="1" t="s">
        <v>0</v>
      </c>
      <c r="C33" s="1" t="s">
        <v>1</v>
      </c>
      <c r="D33" s="1"/>
      <c r="E33" s="1" t="s">
        <v>2</v>
      </c>
      <c r="F33" s="2" t="s">
        <v>3</v>
      </c>
    </row>
    <row r="34" spans="1:7" x14ac:dyDescent="0.3">
      <c r="A34" t="s">
        <v>24</v>
      </c>
      <c r="B34" s="3">
        <v>30407</v>
      </c>
      <c r="C34" s="3">
        <v>30626</v>
      </c>
      <c r="D34" s="4">
        <f t="shared" ref="D34:D35" si="12">IF(B34&gt;0,C34-B34+1,0)</f>
        <v>220</v>
      </c>
      <c r="E34" s="5">
        <v>7806</v>
      </c>
      <c r="F34" s="5"/>
      <c r="G34" s="6">
        <f t="shared" ref="G34:G35" si="13">E34/366*D34</f>
        <v>4692.1311475409839</v>
      </c>
    </row>
    <row r="35" spans="1:7" x14ac:dyDescent="0.3">
      <c r="A35" t="s">
        <v>116</v>
      </c>
      <c r="B35" s="3">
        <v>30627</v>
      </c>
      <c r="C35" s="3">
        <v>30772</v>
      </c>
      <c r="D35" s="4">
        <f t="shared" si="12"/>
        <v>146</v>
      </c>
      <c r="E35" s="5">
        <v>8415</v>
      </c>
      <c r="F35" s="5"/>
      <c r="G35" s="6">
        <f t="shared" si="13"/>
        <v>3356.8032786885246</v>
      </c>
    </row>
    <row r="36" spans="1:7" x14ac:dyDescent="0.3">
      <c r="B36" s="7"/>
      <c r="C36" s="7"/>
      <c r="D36" s="4">
        <f>SUM(D34:D35)</f>
        <v>366</v>
      </c>
      <c r="E36" s="5"/>
      <c r="F36" s="5"/>
      <c r="G36" s="13">
        <f>SUM(G34:G35)</f>
        <v>8048.934426229509</v>
      </c>
    </row>
    <row r="38" spans="1:7" x14ac:dyDescent="0.3">
      <c r="A38" s="8" t="s">
        <v>22</v>
      </c>
      <c r="B38" s="1" t="s">
        <v>0</v>
      </c>
      <c r="C38" s="1" t="s">
        <v>1</v>
      </c>
      <c r="D38" s="1"/>
      <c r="E38" s="1" t="s">
        <v>2</v>
      </c>
      <c r="F38" s="2" t="s">
        <v>3</v>
      </c>
    </row>
    <row r="39" spans="1:7" x14ac:dyDescent="0.3">
      <c r="A39" t="s">
        <v>124</v>
      </c>
      <c r="B39" s="3">
        <v>30407</v>
      </c>
      <c r="C39" s="3">
        <v>30626</v>
      </c>
      <c r="D39" s="4">
        <f t="shared" ref="D39:D40" si="14">IF(B39&gt;0,C39-B39+1,0)</f>
        <v>220</v>
      </c>
      <c r="E39" s="5">
        <v>7497</v>
      </c>
      <c r="F39" s="5"/>
      <c r="G39" s="6">
        <f t="shared" ref="G39:G40" si="15">E39/366*D39</f>
        <v>4506.3934426229507</v>
      </c>
    </row>
    <row r="40" spans="1:7" x14ac:dyDescent="0.3">
      <c r="A40" t="s">
        <v>25</v>
      </c>
      <c r="B40" s="3">
        <v>30627</v>
      </c>
      <c r="C40" s="3">
        <v>30772</v>
      </c>
      <c r="D40" s="4">
        <f t="shared" si="14"/>
        <v>146</v>
      </c>
      <c r="E40" s="5">
        <v>8082</v>
      </c>
      <c r="F40" s="5"/>
      <c r="G40" s="6">
        <f t="shared" si="15"/>
        <v>3223.967213114754</v>
      </c>
    </row>
    <row r="41" spans="1:7" x14ac:dyDescent="0.3">
      <c r="B41" s="7"/>
      <c r="C41" s="7"/>
      <c r="D41" s="4">
        <f>SUM(D39:D40)</f>
        <v>366</v>
      </c>
      <c r="E41" s="5"/>
      <c r="F41" s="5"/>
      <c r="G41" s="13">
        <f>SUM(G39:G40)</f>
        <v>7730.3606557377043</v>
      </c>
    </row>
    <row r="43" spans="1:7" x14ac:dyDescent="0.3">
      <c r="A43" s="8" t="s">
        <v>22</v>
      </c>
      <c r="B43" s="1" t="s">
        <v>0</v>
      </c>
      <c r="C43" s="1" t="s">
        <v>1</v>
      </c>
      <c r="D43" s="1"/>
      <c r="E43" s="1" t="s">
        <v>2</v>
      </c>
      <c r="F43" s="2" t="s">
        <v>3</v>
      </c>
    </row>
    <row r="44" spans="1:7" x14ac:dyDescent="0.3">
      <c r="A44" t="s">
        <v>124</v>
      </c>
      <c r="B44" s="3">
        <v>30407</v>
      </c>
      <c r="C44" s="3">
        <v>30626</v>
      </c>
      <c r="D44" s="4">
        <f t="shared" ref="D44:D45" si="16">IF(B44&gt;0,C44-B44+1,0)</f>
        <v>220</v>
      </c>
      <c r="E44" s="5">
        <v>8145</v>
      </c>
      <c r="F44" s="5"/>
      <c r="G44" s="6">
        <f t="shared" ref="G44:G45" si="17">E44/366*D44</f>
        <v>4895.9016393442625</v>
      </c>
    </row>
    <row r="45" spans="1:7" x14ac:dyDescent="0.3">
      <c r="A45" t="s">
        <v>26</v>
      </c>
      <c r="B45" s="3">
        <v>30627</v>
      </c>
      <c r="C45" s="3">
        <v>30772</v>
      </c>
      <c r="D45" s="4">
        <f t="shared" si="16"/>
        <v>146</v>
      </c>
      <c r="E45" s="5">
        <v>8781</v>
      </c>
      <c r="F45" s="5"/>
      <c r="G45" s="6">
        <f t="shared" si="17"/>
        <v>3502.8032786885246</v>
      </c>
    </row>
    <row r="46" spans="1:7" x14ac:dyDescent="0.3">
      <c r="B46" s="7"/>
      <c r="C46" s="7"/>
      <c r="D46" s="4">
        <f>SUM(D44:D45)</f>
        <v>366</v>
      </c>
      <c r="E46" s="5"/>
      <c r="F46" s="5"/>
      <c r="G46" s="13">
        <f>SUM(G44:G45)</f>
        <v>8398.7049180327867</v>
      </c>
    </row>
    <row r="48" spans="1:7" x14ac:dyDescent="0.3">
      <c r="A48" s="8" t="s">
        <v>27</v>
      </c>
      <c r="B48" s="1" t="s">
        <v>0</v>
      </c>
      <c r="C48" s="1" t="s">
        <v>1</v>
      </c>
      <c r="D48" s="1"/>
      <c r="E48" s="1" t="s">
        <v>2</v>
      </c>
      <c r="F48" s="2" t="s">
        <v>3</v>
      </c>
    </row>
    <row r="49" spans="1:7" x14ac:dyDescent="0.3">
      <c r="B49" s="3">
        <v>30407</v>
      </c>
      <c r="C49" s="3">
        <v>30626</v>
      </c>
      <c r="D49" s="4">
        <f t="shared" ref="D49:D50" si="18">IF(B49&gt;0,C49-B49+1,0)</f>
        <v>220</v>
      </c>
      <c r="E49" s="5">
        <v>8355</v>
      </c>
      <c r="F49" s="5"/>
      <c r="G49" s="6">
        <f t="shared" ref="G49:G50" si="19">E49/366*D49</f>
        <v>5022.1311475409839</v>
      </c>
    </row>
    <row r="50" spans="1:7" x14ac:dyDescent="0.3">
      <c r="B50" s="3">
        <v>30627</v>
      </c>
      <c r="C50" s="3">
        <v>30772</v>
      </c>
      <c r="D50" s="4">
        <f t="shared" si="18"/>
        <v>146</v>
      </c>
      <c r="E50" s="5">
        <v>9006</v>
      </c>
      <c r="F50" s="5"/>
      <c r="G50" s="6">
        <f t="shared" si="19"/>
        <v>3592.5573770491806</v>
      </c>
    </row>
    <row r="51" spans="1:7" x14ac:dyDescent="0.3">
      <c r="B51" s="7"/>
      <c r="C51" s="7"/>
      <c r="D51" s="4">
        <f>SUM(D49:D50)</f>
        <v>366</v>
      </c>
      <c r="E51" s="5"/>
      <c r="F51" s="5"/>
      <c r="G51" s="13">
        <f>SUM(G49:G50)</f>
        <v>8614.6885245901649</v>
      </c>
    </row>
    <row r="53" spans="1:7" x14ac:dyDescent="0.3">
      <c r="A53" s="8" t="s">
        <v>30</v>
      </c>
      <c r="B53" s="1" t="s">
        <v>0</v>
      </c>
      <c r="C53" s="1" t="s">
        <v>1</v>
      </c>
      <c r="D53" s="1"/>
      <c r="E53" s="1" t="s">
        <v>2</v>
      </c>
      <c r="F53" s="2" t="s">
        <v>3</v>
      </c>
    </row>
    <row r="54" spans="1:7" x14ac:dyDescent="0.3">
      <c r="A54" t="s">
        <v>60</v>
      </c>
      <c r="B54" s="3">
        <v>30407</v>
      </c>
      <c r="C54" s="3">
        <v>30626</v>
      </c>
      <c r="D54" s="4">
        <f t="shared" ref="D54:D55" si="20">IF(B54&gt;0,C54-B54+1,0)</f>
        <v>220</v>
      </c>
      <c r="E54" s="5">
        <v>8565</v>
      </c>
      <c r="F54" s="5"/>
      <c r="G54" s="6">
        <f t="shared" ref="G54:G55" si="21">E54/366*D54</f>
        <v>5148.3606557377052</v>
      </c>
    </row>
    <row r="55" spans="1:7" x14ac:dyDescent="0.3">
      <c r="B55" s="3">
        <v>30627</v>
      </c>
      <c r="C55" s="3">
        <v>30772</v>
      </c>
      <c r="D55" s="4">
        <f t="shared" si="20"/>
        <v>146</v>
      </c>
      <c r="E55" s="5">
        <v>9234</v>
      </c>
      <c r="F55" s="5"/>
      <c r="G55" s="6">
        <f t="shared" si="21"/>
        <v>3683.5081967213114</v>
      </c>
    </row>
    <row r="56" spans="1:7" x14ac:dyDescent="0.3">
      <c r="B56" s="7"/>
      <c r="C56" s="7"/>
      <c r="D56" s="4">
        <f>SUM(D54:D55)</f>
        <v>366</v>
      </c>
      <c r="E56" s="5"/>
      <c r="F56" s="5"/>
      <c r="G56" s="13">
        <f>SUM(G54:G55)</f>
        <v>8831.8688524590161</v>
      </c>
    </row>
    <row r="58" spans="1:7" x14ac:dyDescent="0.3">
      <c r="A58" s="8" t="s">
        <v>30</v>
      </c>
      <c r="B58" s="1" t="s">
        <v>0</v>
      </c>
      <c r="C58" s="1" t="s">
        <v>1</v>
      </c>
      <c r="D58" s="1"/>
      <c r="E58" s="1" t="s">
        <v>2</v>
      </c>
      <c r="F58" s="2" t="s">
        <v>3</v>
      </c>
    </row>
    <row r="59" spans="1:7" x14ac:dyDescent="0.3">
      <c r="A59" t="s">
        <v>119</v>
      </c>
      <c r="B59" s="3">
        <v>30407</v>
      </c>
      <c r="C59" s="3">
        <v>30626</v>
      </c>
      <c r="D59" s="4">
        <f t="shared" ref="D59:D60" si="22">IF(B59&gt;0,C59-B59+1,0)</f>
        <v>220</v>
      </c>
      <c r="E59" s="5">
        <v>8895</v>
      </c>
      <c r="F59" s="5"/>
      <c r="G59" s="6">
        <f t="shared" ref="G59:G60" si="23">E59/366*D59</f>
        <v>5346.7213114754095</v>
      </c>
    </row>
    <row r="60" spans="1:7" x14ac:dyDescent="0.3">
      <c r="B60" s="3">
        <v>30627</v>
      </c>
      <c r="C60" s="3">
        <v>30772</v>
      </c>
      <c r="D60" s="4">
        <f t="shared" si="22"/>
        <v>146</v>
      </c>
      <c r="E60" s="5">
        <v>9588</v>
      </c>
      <c r="F60" s="5"/>
      <c r="G60" s="6">
        <f t="shared" si="23"/>
        <v>3824.7213114754099</v>
      </c>
    </row>
    <row r="61" spans="1:7" x14ac:dyDescent="0.3">
      <c r="B61" s="7"/>
      <c r="C61" s="7"/>
      <c r="D61" s="4">
        <f>SUM(D59:D60)</f>
        <v>366</v>
      </c>
      <c r="E61" s="5"/>
      <c r="F61" s="5"/>
      <c r="G61" s="13">
        <f>SUM(G59:G60)</f>
        <v>9171.442622950819</v>
      </c>
    </row>
  </sheetData>
  <pageMargins left="0.70866141732283472" right="0.7086614173228347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1"/>
  <sheetViews>
    <sheetView topLeftCell="A5" workbookViewId="0">
      <selection activeCell="E60" sqref="E60"/>
    </sheetView>
  </sheetViews>
  <sheetFormatPr defaultRowHeight="14.4" x14ac:dyDescent="0.3"/>
  <cols>
    <col min="1" max="1" width="33.5546875" customWidth="1"/>
    <col min="2" max="3" width="10.44140625" bestFit="1" customWidth="1"/>
    <col min="4" max="4" width="4" bestFit="1" customWidth="1"/>
    <col min="5" max="5" width="11.21875" bestFit="1" customWidth="1"/>
    <col min="6" max="6" width="10.21875" bestFit="1" customWidth="1"/>
    <col min="7" max="7" width="10.5546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30042</v>
      </c>
      <c r="C4" s="3">
        <v>30261</v>
      </c>
      <c r="D4" s="4">
        <f t="shared" ref="D4:D5" si="0">IF(B4&gt;0,C4-B4+1,0)</f>
        <v>220</v>
      </c>
      <c r="E4" s="5">
        <v>5712</v>
      </c>
      <c r="F4" s="5"/>
      <c r="G4" s="6">
        <f>E4/365*D4</f>
        <v>3442.8493150684931</v>
      </c>
    </row>
    <row r="5" spans="1:7" x14ac:dyDescent="0.3">
      <c r="B5" s="3">
        <v>30262</v>
      </c>
      <c r="C5" s="3">
        <v>30406</v>
      </c>
      <c r="D5" s="4">
        <f t="shared" si="0"/>
        <v>145</v>
      </c>
      <c r="E5" s="5">
        <v>6141</v>
      </c>
      <c r="F5" s="5"/>
      <c r="G5" s="6">
        <f>E5/365*D5</f>
        <v>2439.5753424657537</v>
      </c>
    </row>
    <row r="6" spans="1:7" x14ac:dyDescent="0.3">
      <c r="B6" s="7"/>
      <c r="C6" s="7"/>
      <c r="D6" s="4">
        <f>SUM(D4:D5)</f>
        <v>365</v>
      </c>
      <c r="E6" s="5"/>
      <c r="F6" s="5"/>
      <c r="G6" s="13">
        <f>SUM(G4:G5)</f>
        <v>5882.4246575342468</v>
      </c>
    </row>
    <row r="8" spans="1:7" x14ac:dyDescent="0.3">
      <c r="A8" s="8" t="s">
        <v>18</v>
      </c>
      <c r="B8" s="1" t="s">
        <v>0</v>
      </c>
      <c r="C8" s="1" t="s">
        <v>1</v>
      </c>
      <c r="D8" s="1"/>
      <c r="E8" s="1" t="s">
        <v>2</v>
      </c>
      <c r="F8" s="2" t="s">
        <v>3</v>
      </c>
    </row>
    <row r="9" spans="1:7" x14ac:dyDescent="0.3">
      <c r="A9" t="s">
        <v>83</v>
      </c>
      <c r="B9" s="3">
        <v>30042</v>
      </c>
      <c r="C9" s="3">
        <v>30261</v>
      </c>
      <c r="D9" s="4">
        <f t="shared" ref="D9:D10" si="1">IF(B9&gt;0,C9-B9+1,0)</f>
        <v>220</v>
      </c>
      <c r="E9" s="5">
        <v>5976</v>
      </c>
      <c r="F9" s="5"/>
      <c r="G9" s="6">
        <f>E9/365*D9</f>
        <v>3601.972602739726</v>
      </c>
    </row>
    <row r="10" spans="1:7" x14ac:dyDescent="0.3">
      <c r="B10" s="3">
        <v>30262</v>
      </c>
      <c r="C10" s="3">
        <v>30406</v>
      </c>
      <c r="D10" s="4">
        <f t="shared" si="1"/>
        <v>145</v>
      </c>
      <c r="E10" s="5">
        <v>6423</v>
      </c>
      <c r="F10" s="5"/>
      <c r="G10" s="6">
        <f>E10/365*D10</f>
        <v>2551.6027397260273</v>
      </c>
    </row>
    <row r="11" spans="1:7" x14ac:dyDescent="0.3">
      <c r="B11" s="7"/>
      <c r="C11" s="7"/>
      <c r="D11" s="4">
        <f>SUM(D9:D10)</f>
        <v>365</v>
      </c>
      <c r="E11" s="5"/>
      <c r="F11" s="5"/>
      <c r="G11" s="13">
        <f>SUM(G9:G10)</f>
        <v>6153.5753424657532</v>
      </c>
    </row>
    <row r="13" spans="1:7" x14ac:dyDescent="0.3">
      <c r="A13" s="8" t="s">
        <v>123</v>
      </c>
      <c r="B13" s="1" t="s">
        <v>0</v>
      </c>
      <c r="C13" s="1" t="s">
        <v>1</v>
      </c>
      <c r="D13" s="1"/>
      <c r="E13" s="1" t="s">
        <v>2</v>
      </c>
      <c r="F13" s="2" t="s">
        <v>3</v>
      </c>
    </row>
    <row r="14" spans="1:7" x14ac:dyDescent="0.3">
      <c r="A14" t="s">
        <v>64</v>
      </c>
      <c r="B14" s="3">
        <v>30042</v>
      </c>
      <c r="C14" s="3">
        <v>30261</v>
      </c>
      <c r="D14" s="4">
        <f t="shared" ref="D14:D15" si="2">IF(B14&gt;0,C14-B14+1,0)</f>
        <v>220</v>
      </c>
      <c r="E14" s="5">
        <v>5799</v>
      </c>
      <c r="F14" s="5"/>
      <c r="G14" s="6">
        <f t="shared" ref="G14:G15" si="3">E14/365*D14</f>
        <v>3495.2876712328766</v>
      </c>
    </row>
    <row r="15" spans="1:7" x14ac:dyDescent="0.3">
      <c r="B15" s="3">
        <v>30262</v>
      </c>
      <c r="C15" s="3">
        <v>30406</v>
      </c>
      <c r="D15" s="4">
        <f t="shared" si="2"/>
        <v>145</v>
      </c>
      <c r="E15" s="5">
        <v>6234</v>
      </c>
      <c r="F15" s="5"/>
      <c r="G15" s="6">
        <f t="shared" si="3"/>
        <v>2476.5205479452052</v>
      </c>
    </row>
    <row r="16" spans="1:7" x14ac:dyDescent="0.3">
      <c r="B16" s="7"/>
      <c r="C16" s="7"/>
      <c r="D16" s="4">
        <f>SUM(D14:D15)</f>
        <v>365</v>
      </c>
      <c r="E16" s="5"/>
      <c r="F16" s="5"/>
      <c r="G16" s="13">
        <f>SUM(G14:G15)</f>
        <v>5971.8082191780813</v>
      </c>
    </row>
    <row r="18" spans="1:7" x14ac:dyDescent="0.3">
      <c r="A18" s="8" t="s">
        <v>123</v>
      </c>
      <c r="B18" s="1" t="s">
        <v>0</v>
      </c>
      <c r="C18" s="1" t="s">
        <v>1</v>
      </c>
      <c r="D18" s="1"/>
      <c r="E18" s="1" t="s">
        <v>2</v>
      </c>
      <c r="F18" s="2" t="s">
        <v>3</v>
      </c>
    </row>
    <row r="19" spans="1:7" x14ac:dyDescent="0.3">
      <c r="A19" t="s">
        <v>122</v>
      </c>
      <c r="B19" s="3">
        <v>30042</v>
      </c>
      <c r="C19" s="3">
        <v>30261</v>
      </c>
      <c r="D19" s="4">
        <f t="shared" ref="D19:D20" si="4">IF(B19&gt;0,C19-B19+1,0)</f>
        <v>220</v>
      </c>
      <c r="E19" s="5">
        <v>6060</v>
      </c>
      <c r="F19" s="5"/>
      <c r="G19" s="6">
        <f t="shared" ref="G19:G20" si="5">E19/365*D19</f>
        <v>3652.6027397260277</v>
      </c>
    </row>
    <row r="20" spans="1:7" x14ac:dyDescent="0.3">
      <c r="B20" s="3">
        <v>30262</v>
      </c>
      <c r="C20" s="3">
        <v>30406</v>
      </c>
      <c r="D20" s="4">
        <f t="shared" si="4"/>
        <v>145</v>
      </c>
      <c r="E20" s="5">
        <v>6516</v>
      </c>
      <c r="F20" s="5"/>
      <c r="G20" s="6">
        <f t="shared" si="5"/>
        <v>2588.5479452054797</v>
      </c>
    </row>
    <row r="21" spans="1:7" x14ac:dyDescent="0.3">
      <c r="B21" s="7"/>
      <c r="C21" s="7"/>
      <c r="D21" s="4">
        <f>SUM(D19:D20)</f>
        <v>365</v>
      </c>
      <c r="E21" s="5"/>
      <c r="F21" s="5"/>
      <c r="G21" s="13">
        <f>SUM(G19:G20)</f>
        <v>6241.1506849315074</v>
      </c>
    </row>
    <row r="23" spans="1:7" x14ac:dyDescent="0.3">
      <c r="A23" s="8" t="s">
        <v>123</v>
      </c>
      <c r="B23" s="1" t="s">
        <v>0</v>
      </c>
      <c r="C23" s="1" t="s">
        <v>1</v>
      </c>
      <c r="D23" s="1"/>
      <c r="E23" s="1" t="s">
        <v>2</v>
      </c>
      <c r="F23" s="2" t="s">
        <v>3</v>
      </c>
    </row>
    <row r="24" spans="1:7" x14ac:dyDescent="0.3">
      <c r="A24" t="s">
        <v>21</v>
      </c>
      <c r="B24" s="3">
        <v>30042</v>
      </c>
      <c r="C24" s="3">
        <v>30261</v>
      </c>
      <c r="D24" s="4">
        <f t="shared" ref="D24:D25" si="6">IF(B24&gt;0,C24-B24+1,0)</f>
        <v>220</v>
      </c>
      <c r="E24" s="5">
        <v>6348</v>
      </c>
      <c r="F24" s="5"/>
      <c r="G24" s="6">
        <f t="shared" ref="G24:G25" si="7">E24/365*D24</f>
        <v>3826.1917808219182</v>
      </c>
    </row>
    <row r="25" spans="1:7" x14ac:dyDescent="0.3">
      <c r="B25" s="3">
        <v>30262</v>
      </c>
      <c r="C25" s="3">
        <v>30406</v>
      </c>
      <c r="D25" s="4">
        <f t="shared" si="6"/>
        <v>145</v>
      </c>
      <c r="E25" s="5">
        <v>6825</v>
      </c>
      <c r="F25" s="5"/>
      <c r="G25" s="6">
        <f t="shared" si="7"/>
        <v>2711.3013698630139</v>
      </c>
    </row>
    <row r="26" spans="1:7" x14ac:dyDescent="0.3">
      <c r="B26" s="7"/>
      <c r="C26" s="7"/>
      <c r="D26" s="4">
        <f>SUM(D24:D25)</f>
        <v>365</v>
      </c>
      <c r="E26" s="5"/>
      <c r="F26" s="5"/>
      <c r="G26" s="13">
        <f>SUM(G24:G25)</f>
        <v>6537.4931506849316</v>
      </c>
    </row>
    <row r="28" spans="1:7" x14ac:dyDescent="0.3">
      <c r="A28" s="8" t="s">
        <v>123</v>
      </c>
      <c r="B28" s="1" t="s">
        <v>0</v>
      </c>
      <c r="C28" s="1" t="s">
        <v>1</v>
      </c>
      <c r="D28" s="1"/>
      <c r="E28" s="1" t="s">
        <v>2</v>
      </c>
      <c r="F28" s="2" t="s">
        <v>3</v>
      </c>
    </row>
    <row r="29" spans="1:7" x14ac:dyDescent="0.3">
      <c r="A29" t="s">
        <v>23</v>
      </c>
      <c r="B29" s="3">
        <v>30042</v>
      </c>
      <c r="C29" s="3">
        <v>30261</v>
      </c>
      <c r="D29" s="4">
        <f t="shared" ref="D29:D30" si="8">IF(B29&gt;0,C29-B29+1,0)</f>
        <v>220</v>
      </c>
      <c r="E29" s="5">
        <v>6663</v>
      </c>
      <c r="F29" s="5"/>
      <c r="G29" s="6">
        <f t="shared" ref="G29:G30" si="9">E29/365*D29</f>
        <v>4016.0547945205481</v>
      </c>
    </row>
    <row r="30" spans="1:7" x14ac:dyDescent="0.3">
      <c r="B30" s="3">
        <v>30262</v>
      </c>
      <c r="C30" s="3">
        <v>30406</v>
      </c>
      <c r="D30" s="4">
        <f t="shared" si="8"/>
        <v>145</v>
      </c>
      <c r="E30" s="5">
        <v>7164</v>
      </c>
      <c r="F30" s="5"/>
      <c r="G30" s="6">
        <f t="shared" si="9"/>
        <v>2845.972602739726</v>
      </c>
    </row>
    <row r="31" spans="1:7" x14ac:dyDescent="0.3">
      <c r="B31" s="7"/>
      <c r="C31" s="7"/>
      <c r="D31" s="4">
        <f>SUM(D29:D30)</f>
        <v>365</v>
      </c>
      <c r="E31" s="5"/>
      <c r="F31" s="5"/>
      <c r="G31" s="13">
        <f>SUM(G29:G30)</f>
        <v>6862.0273972602736</v>
      </c>
    </row>
    <row r="33" spans="1:7" x14ac:dyDescent="0.3">
      <c r="A33" s="8" t="s">
        <v>123</v>
      </c>
      <c r="B33" s="1" t="s">
        <v>0</v>
      </c>
      <c r="C33" s="1" t="s">
        <v>1</v>
      </c>
      <c r="D33" s="1"/>
      <c r="E33" s="1" t="s">
        <v>2</v>
      </c>
      <c r="F33" s="2" t="s">
        <v>3</v>
      </c>
    </row>
    <row r="34" spans="1:7" x14ac:dyDescent="0.3">
      <c r="A34" t="s">
        <v>24</v>
      </c>
      <c r="B34" s="3">
        <v>30042</v>
      </c>
      <c r="C34" s="3">
        <v>30261</v>
      </c>
      <c r="D34" s="4">
        <f t="shared" ref="D34:D35" si="10">IF(B34&gt;0,C34-B34+1,0)</f>
        <v>220</v>
      </c>
      <c r="E34" s="5">
        <v>7260</v>
      </c>
      <c r="F34" s="5"/>
      <c r="G34" s="6">
        <f t="shared" ref="G34:G35" si="11">E34/365*D34</f>
        <v>4375.8904109589039</v>
      </c>
    </row>
    <row r="35" spans="1:7" x14ac:dyDescent="0.3">
      <c r="A35" t="s">
        <v>116</v>
      </c>
      <c r="B35" s="3">
        <v>30262</v>
      </c>
      <c r="C35" s="3">
        <v>30406</v>
      </c>
      <c r="D35" s="4">
        <f t="shared" si="10"/>
        <v>145</v>
      </c>
      <c r="E35" s="5">
        <v>7806</v>
      </c>
      <c r="F35" s="5"/>
      <c r="G35" s="6">
        <f t="shared" si="11"/>
        <v>3101.0136986301368</v>
      </c>
    </row>
    <row r="36" spans="1:7" x14ac:dyDescent="0.3">
      <c r="B36" s="7"/>
      <c r="C36" s="7"/>
      <c r="D36" s="4">
        <f>SUM(D34:D35)</f>
        <v>365</v>
      </c>
      <c r="E36" s="5"/>
      <c r="F36" s="5"/>
      <c r="G36" s="13">
        <f>SUM(G34:G35)</f>
        <v>7476.9041095890407</v>
      </c>
    </row>
    <row r="38" spans="1:7" x14ac:dyDescent="0.3">
      <c r="A38" s="8" t="s">
        <v>22</v>
      </c>
      <c r="B38" s="1" t="s">
        <v>0</v>
      </c>
      <c r="C38" s="1" t="s">
        <v>1</v>
      </c>
      <c r="D38" s="1"/>
      <c r="E38" s="1" t="s">
        <v>2</v>
      </c>
      <c r="F38" s="2" t="s">
        <v>3</v>
      </c>
    </row>
    <row r="39" spans="1:7" x14ac:dyDescent="0.3">
      <c r="A39" t="s">
        <v>124</v>
      </c>
      <c r="B39" s="3">
        <v>30042</v>
      </c>
      <c r="C39" s="3">
        <v>30261</v>
      </c>
      <c r="D39" s="4">
        <f t="shared" ref="D39:D40" si="12">IF(B39&gt;0,C39-B39+1,0)</f>
        <v>220</v>
      </c>
      <c r="E39" s="5">
        <v>6975</v>
      </c>
      <c r="F39" s="5"/>
      <c r="G39" s="6">
        <f t="shared" ref="G39:G40" si="13">E39/365*D39</f>
        <v>4204.1095890410961</v>
      </c>
    </row>
    <row r="40" spans="1:7" x14ac:dyDescent="0.3">
      <c r="A40" t="s">
        <v>25</v>
      </c>
      <c r="B40" s="3">
        <v>30262</v>
      </c>
      <c r="C40" s="3">
        <v>30406</v>
      </c>
      <c r="D40" s="4">
        <f t="shared" si="12"/>
        <v>145</v>
      </c>
      <c r="E40" s="5">
        <v>7497</v>
      </c>
      <c r="F40" s="5"/>
      <c r="G40" s="6">
        <f t="shared" si="13"/>
        <v>2978.260273972603</v>
      </c>
    </row>
    <row r="41" spans="1:7" x14ac:dyDescent="0.3">
      <c r="B41" s="7"/>
      <c r="C41" s="7"/>
      <c r="D41" s="4">
        <f>SUM(D39:D40)</f>
        <v>365</v>
      </c>
      <c r="E41" s="5"/>
      <c r="F41" s="5"/>
      <c r="G41" s="13">
        <f>SUM(G39:G40)</f>
        <v>7182.3698630136987</v>
      </c>
    </row>
    <row r="43" spans="1:7" x14ac:dyDescent="0.3">
      <c r="A43" s="8" t="s">
        <v>22</v>
      </c>
      <c r="B43" s="1" t="s">
        <v>0</v>
      </c>
      <c r="C43" s="1" t="s">
        <v>1</v>
      </c>
      <c r="D43" s="1"/>
      <c r="E43" s="1" t="s">
        <v>2</v>
      </c>
      <c r="F43" s="2" t="s">
        <v>3</v>
      </c>
    </row>
    <row r="44" spans="1:7" x14ac:dyDescent="0.3">
      <c r="A44" t="s">
        <v>124</v>
      </c>
      <c r="B44" s="3">
        <v>30042</v>
      </c>
      <c r="C44" s="3">
        <v>30261</v>
      </c>
      <c r="D44" s="4">
        <f t="shared" ref="D44:D45" si="14">IF(B44&gt;0,C44-B44+1,0)</f>
        <v>220</v>
      </c>
      <c r="E44" s="5">
        <v>7578</v>
      </c>
      <c r="F44" s="5"/>
      <c r="G44" s="6">
        <f t="shared" ref="G44:G45" si="15">E44/365*D44</f>
        <v>4567.5616438356165</v>
      </c>
    </row>
    <row r="45" spans="1:7" x14ac:dyDescent="0.3">
      <c r="A45" t="s">
        <v>26</v>
      </c>
      <c r="B45" s="3">
        <v>30262</v>
      </c>
      <c r="C45" s="3">
        <v>30406</v>
      </c>
      <c r="D45" s="4">
        <f t="shared" si="14"/>
        <v>145</v>
      </c>
      <c r="E45" s="5">
        <v>8145</v>
      </c>
      <c r="F45" s="5"/>
      <c r="G45" s="6">
        <f t="shared" si="15"/>
        <v>3235.6849315068494</v>
      </c>
    </row>
    <row r="46" spans="1:7" x14ac:dyDescent="0.3">
      <c r="B46" s="7"/>
      <c r="C46" s="7"/>
      <c r="D46" s="4">
        <f>SUM(D44:D45)</f>
        <v>365</v>
      </c>
      <c r="E46" s="5"/>
      <c r="F46" s="5"/>
      <c r="G46" s="13">
        <f>SUM(G44:G45)</f>
        <v>7803.2465753424658</v>
      </c>
    </row>
    <row r="48" spans="1:7" x14ac:dyDescent="0.3">
      <c r="A48" s="8" t="s">
        <v>27</v>
      </c>
      <c r="B48" s="1" t="s">
        <v>0</v>
      </c>
      <c r="C48" s="1" t="s">
        <v>1</v>
      </c>
      <c r="D48" s="1"/>
      <c r="E48" s="1" t="s">
        <v>2</v>
      </c>
      <c r="F48" s="2" t="s">
        <v>3</v>
      </c>
    </row>
    <row r="49" spans="1:7" x14ac:dyDescent="0.3">
      <c r="B49" s="3">
        <v>30042</v>
      </c>
      <c r="C49" s="3">
        <v>30261</v>
      </c>
      <c r="D49" s="4">
        <f t="shared" ref="D49:D50" si="16">IF(B49&gt;0,C49-B49+1,0)</f>
        <v>220</v>
      </c>
      <c r="E49" s="5">
        <v>7773</v>
      </c>
      <c r="F49" s="5"/>
      <c r="G49" s="6">
        <f t="shared" ref="G49:G50" si="17">E49/365*D49</f>
        <v>4685.0958904109593</v>
      </c>
    </row>
    <row r="50" spans="1:7" x14ac:dyDescent="0.3">
      <c r="B50" s="3">
        <v>30262</v>
      </c>
      <c r="C50" s="3">
        <v>30406</v>
      </c>
      <c r="D50" s="4">
        <f t="shared" si="16"/>
        <v>145</v>
      </c>
      <c r="E50" s="5">
        <v>8355</v>
      </c>
      <c r="F50" s="5"/>
      <c r="G50" s="6">
        <f t="shared" si="17"/>
        <v>3319.1095890410957</v>
      </c>
    </row>
    <row r="51" spans="1:7" x14ac:dyDescent="0.3">
      <c r="B51" s="7"/>
      <c r="C51" s="7"/>
      <c r="D51" s="4">
        <f>SUM(D49:D50)</f>
        <v>365</v>
      </c>
      <c r="E51" s="5"/>
      <c r="F51" s="5"/>
      <c r="G51" s="13">
        <f>SUM(G49:G50)</f>
        <v>8004.2054794520554</v>
      </c>
    </row>
    <row r="53" spans="1:7" x14ac:dyDescent="0.3">
      <c r="A53" s="8" t="s">
        <v>30</v>
      </c>
      <c r="B53" s="1" t="s">
        <v>0</v>
      </c>
      <c r="C53" s="1" t="s">
        <v>1</v>
      </c>
      <c r="D53" s="1"/>
      <c r="E53" s="1" t="s">
        <v>2</v>
      </c>
      <c r="F53" s="2" t="s">
        <v>3</v>
      </c>
    </row>
    <row r="54" spans="1:7" x14ac:dyDescent="0.3">
      <c r="A54" t="s">
        <v>60</v>
      </c>
      <c r="B54" s="3">
        <v>30042</v>
      </c>
      <c r="C54" s="3">
        <v>30261</v>
      </c>
      <c r="D54" s="4">
        <f t="shared" ref="D54:D55" si="18">IF(B54&gt;0,C54-B54+1,0)</f>
        <v>220</v>
      </c>
      <c r="E54" s="5">
        <v>7968</v>
      </c>
      <c r="F54" s="5"/>
      <c r="G54" s="6">
        <f t="shared" ref="G54:G55" si="19">E54/365*D54</f>
        <v>4802.6301369863013</v>
      </c>
    </row>
    <row r="55" spans="1:7" x14ac:dyDescent="0.3">
      <c r="B55" s="3">
        <v>30262</v>
      </c>
      <c r="C55" s="3">
        <v>30406</v>
      </c>
      <c r="D55" s="4">
        <f t="shared" si="18"/>
        <v>145</v>
      </c>
      <c r="E55" s="5">
        <v>8565</v>
      </c>
      <c r="F55" s="5"/>
      <c r="G55" s="6">
        <f t="shared" si="19"/>
        <v>3402.5342465753424</v>
      </c>
    </row>
    <row r="56" spans="1:7" x14ac:dyDescent="0.3">
      <c r="B56" s="7"/>
      <c r="C56" s="7"/>
      <c r="D56" s="4">
        <f>SUM(D54:D55)</f>
        <v>365</v>
      </c>
      <c r="E56" s="5"/>
      <c r="F56" s="5"/>
      <c r="G56" s="13">
        <f>SUM(G54:G55)</f>
        <v>8205.1643835616433</v>
      </c>
    </row>
    <row r="58" spans="1:7" x14ac:dyDescent="0.3">
      <c r="A58" s="8" t="s">
        <v>30</v>
      </c>
      <c r="B58" s="1" t="s">
        <v>0</v>
      </c>
      <c r="C58" s="1" t="s">
        <v>1</v>
      </c>
      <c r="D58" s="1"/>
      <c r="E58" s="1" t="s">
        <v>2</v>
      </c>
      <c r="F58" s="2" t="s">
        <v>3</v>
      </c>
    </row>
    <row r="59" spans="1:7" x14ac:dyDescent="0.3">
      <c r="A59" t="s">
        <v>119</v>
      </c>
      <c r="B59" s="3">
        <v>30042</v>
      </c>
      <c r="C59" s="3">
        <v>30261</v>
      </c>
      <c r="D59" s="4">
        <f t="shared" ref="D59:D60" si="20">IF(B59&gt;0,C59-B59+1,0)</f>
        <v>220</v>
      </c>
      <c r="E59" s="5">
        <v>8274</v>
      </c>
      <c r="F59" s="5"/>
      <c r="G59" s="6">
        <f t="shared" ref="G59:G60" si="21">E59/365*D59</f>
        <v>4987.0684931506848</v>
      </c>
    </row>
    <row r="60" spans="1:7" x14ac:dyDescent="0.3">
      <c r="B60" s="3">
        <v>30262</v>
      </c>
      <c r="C60" s="3">
        <v>30406</v>
      </c>
      <c r="D60" s="4">
        <f t="shared" si="20"/>
        <v>145</v>
      </c>
      <c r="E60" s="5">
        <v>8895</v>
      </c>
      <c r="F60" s="5"/>
      <c r="G60" s="6">
        <f t="shared" si="21"/>
        <v>3533.6301369863013</v>
      </c>
    </row>
    <row r="61" spans="1:7" x14ac:dyDescent="0.3">
      <c r="B61" s="7"/>
      <c r="C61" s="7"/>
      <c r="D61" s="4">
        <f>SUM(D59:D60)</f>
        <v>365</v>
      </c>
      <c r="E61" s="5"/>
      <c r="F61" s="5"/>
      <c r="G61" s="13">
        <f>SUM(G59:G60)</f>
        <v>8520.698630136987</v>
      </c>
    </row>
  </sheetData>
  <pageMargins left="0.70866141732283472" right="0.5118110236220472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61"/>
  <sheetViews>
    <sheetView topLeftCell="A33" workbookViewId="0">
      <selection activeCell="E60" sqref="E60"/>
    </sheetView>
  </sheetViews>
  <sheetFormatPr defaultRowHeight="14.4" x14ac:dyDescent="0.3"/>
  <cols>
    <col min="1" max="1" width="37.77734375" bestFit="1" customWidth="1"/>
    <col min="2" max="3" width="10.4414062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29677</v>
      </c>
      <c r="C4" s="3">
        <v>29896</v>
      </c>
      <c r="D4" s="4">
        <f t="shared" ref="D4:D5" si="0">IF(B4&gt;0,C4-B4+1,0)</f>
        <v>220</v>
      </c>
      <c r="E4" s="5">
        <v>4932</v>
      </c>
      <c r="F4" s="5"/>
      <c r="G4" s="6">
        <f>E4/365*D4</f>
        <v>2972.7123287671234</v>
      </c>
    </row>
    <row r="5" spans="1:7" x14ac:dyDescent="0.3">
      <c r="B5" s="3">
        <v>29897</v>
      </c>
      <c r="C5" s="3">
        <v>30041</v>
      </c>
      <c r="D5" s="4">
        <f t="shared" si="0"/>
        <v>145</v>
      </c>
      <c r="E5" s="5">
        <v>5712</v>
      </c>
      <c r="F5" s="5"/>
      <c r="G5" s="6">
        <f>E5/365*D5</f>
        <v>2269.1506849315069</v>
      </c>
    </row>
    <row r="6" spans="1:7" x14ac:dyDescent="0.3">
      <c r="B6" s="7"/>
      <c r="C6" s="7"/>
      <c r="D6" s="4">
        <f>SUM(D4:D5)</f>
        <v>365</v>
      </c>
      <c r="E6" s="5"/>
      <c r="F6" s="5"/>
      <c r="G6" s="13">
        <f>SUM(G4:G5)</f>
        <v>5241.8630136986303</v>
      </c>
    </row>
    <row r="8" spans="1:7" x14ac:dyDescent="0.3">
      <c r="A8" s="8" t="s">
        <v>18</v>
      </c>
      <c r="B8" s="1" t="s">
        <v>0</v>
      </c>
      <c r="C8" s="1" t="s">
        <v>1</v>
      </c>
      <c r="D8" s="1"/>
      <c r="E8" s="1" t="s">
        <v>2</v>
      </c>
      <c r="F8" s="2" t="s">
        <v>3</v>
      </c>
    </row>
    <row r="9" spans="1:7" x14ac:dyDescent="0.3">
      <c r="A9" t="s">
        <v>83</v>
      </c>
      <c r="B9" s="3">
        <v>29677</v>
      </c>
      <c r="C9" s="3">
        <v>29896</v>
      </c>
      <c r="D9" s="4">
        <f t="shared" ref="D9:D10" si="1">IF(B9&gt;0,C9-B9+1,0)</f>
        <v>220</v>
      </c>
      <c r="E9" s="5">
        <v>5163</v>
      </c>
      <c r="F9" s="5"/>
      <c r="G9" s="6">
        <f>E9/365*D9</f>
        <v>3111.9452054794524</v>
      </c>
    </row>
    <row r="10" spans="1:7" x14ac:dyDescent="0.3">
      <c r="B10" s="3">
        <v>29897</v>
      </c>
      <c r="C10" s="3">
        <v>30041</v>
      </c>
      <c r="D10" s="4">
        <f t="shared" si="1"/>
        <v>145</v>
      </c>
      <c r="E10" s="5">
        <v>5976</v>
      </c>
      <c r="F10" s="5"/>
      <c r="G10" s="6">
        <f>E10/365*D10</f>
        <v>2374.027397260274</v>
      </c>
    </row>
    <row r="11" spans="1:7" x14ac:dyDescent="0.3">
      <c r="B11" s="7"/>
      <c r="C11" s="7"/>
      <c r="D11" s="4">
        <f>SUM(D9:D10)</f>
        <v>365</v>
      </c>
      <c r="E11" s="5"/>
      <c r="F11" s="5"/>
      <c r="G11" s="13">
        <f>SUM(G9:G10)</f>
        <v>5485.9726027397264</v>
      </c>
    </row>
    <row r="13" spans="1:7" x14ac:dyDescent="0.3">
      <c r="A13" s="8" t="s">
        <v>123</v>
      </c>
      <c r="B13" s="1" t="s">
        <v>0</v>
      </c>
      <c r="C13" s="1" t="s">
        <v>1</v>
      </c>
      <c r="D13" s="1"/>
      <c r="E13" s="1" t="s">
        <v>2</v>
      </c>
      <c r="F13" s="2" t="s">
        <v>3</v>
      </c>
    </row>
    <row r="14" spans="1:7" x14ac:dyDescent="0.3">
      <c r="A14" t="s">
        <v>64</v>
      </c>
      <c r="B14" s="3">
        <v>29677</v>
      </c>
      <c r="C14" s="3">
        <v>29896</v>
      </c>
      <c r="D14" s="4">
        <f t="shared" ref="D14:D15" si="2">IF(B14&gt;0,C14-B14+1,0)</f>
        <v>220</v>
      </c>
      <c r="E14" s="5">
        <v>5010</v>
      </c>
      <c r="F14" s="5"/>
      <c r="G14" s="6">
        <f t="shared" ref="G14:G15" si="3">E14/365*D14</f>
        <v>3019.7260273972606</v>
      </c>
    </row>
    <row r="15" spans="1:7" x14ac:dyDescent="0.3">
      <c r="B15" s="3">
        <v>29897</v>
      </c>
      <c r="C15" s="3">
        <v>30041</v>
      </c>
      <c r="D15" s="4">
        <f t="shared" si="2"/>
        <v>145</v>
      </c>
      <c r="E15" s="5">
        <v>5799</v>
      </c>
      <c r="F15" s="5"/>
      <c r="G15" s="6">
        <f t="shared" si="3"/>
        <v>2303.7123287671234</v>
      </c>
    </row>
    <row r="16" spans="1:7" x14ac:dyDescent="0.3">
      <c r="B16" s="7"/>
      <c r="C16" s="7"/>
      <c r="D16" s="4">
        <f>SUM(D14:D15)</f>
        <v>365</v>
      </c>
      <c r="E16" s="5"/>
      <c r="F16" s="5"/>
      <c r="G16" s="13">
        <f>SUM(G14:G15)</f>
        <v>5323.4383561643845</v>
      </c>
    </row>
    <row r="18" spans="1:7" x14ac:dyDescent="0.3">
      <c r="A18" s="8" t="s">
        <v>123</v>
      </c>
      <c r="B18" s="1" t="s">
        <v>0</v>
      </c>
      <c r="C18" s="1" t="s">
        <v>1</v>
      </c>
      <c r="D18" s="1"/>
      <c r="E18" s="1" t="s">
        <v>2</v>
      </c>
      <c r="F18" s="2" t="s">
        <v>3</v>
      </c>
    </row>
    <row r="19" spans="1:7" x14ac:dyDescent="0.3">
      <c r="A19" t="s">
        <v>122</v>
      </c>
      <c r="B19" s="3">
        <v>29677</v>
      </c>
      <c r="C19" s="3">
        <v>29896</v>
      </c>
      <c r="D19" s="4">
        <f t="shared" ref="D19:D20" si="4">IF(B19&gt;0,C19-B19+1,0)</f>
        <v>220</v>
      </c>
      <c r="E19" s="5">
        <v>5238</v>
      </c>
      <c r="F19" s="5"/>
      <c r="G19" s="6">
        <f t="shared" ref="G19:G20" si="5">E19/365*D19</f>
        <v>3157.1506849315069</v>
      </c>
    </row>
    <row r="20" spans="1:7" x14ac:dyDescent="0.3">
      <c r="B20" s="3">
        <v>29897</v>
      </c>
      <c r="C20" s="3">
        <v>30041</v>
      </c>
      <c r="D20" s="4">
        <f t="shared" si="4"/>
        <v>145</v>
      </c>
      <c r="E20" s="5">
        <v>6060</v>
      </c>
      <c r="F20" s="5"/>
      <c r="G20" s="6">
        <f t="shared" si="5"/>
        <v>2407.3972602739727</v>
      </c>
    </row>
    <row r="21" spans="1:7" x14ac:dyDescent="0.3">
      <c r="B21" s="7"/>
      <c r="C21" s="7"/>
      <c r="D21" s="4">
        <f>SUM(D19:D20)</f>
        <v>365</v>
      </c>
      <c r="E21" s="5"/>
      <c r="F21" s="5"/>
      <c r="G21" s="13">
        <f>SUM(G19:G20)</f>
        <v>5564.5479452054797</v>
      </c>
    </row>
    <row r="23" spans="1:7" x14ac:dyDescent="0.3">
      <c r="A23" s="8" t="s">
        <v>123</v>
      </c>
      <c r="B23" s="1" t="s">
        <v>0</v>
      </c>
      <c r="C23" s="1" t="s">
        <v>1</v>
      </c>
      <c r="D23" s="1"/>
      <c r="E23" s="1" t="s">
        <v>2</v>
      </c>
      <c r="F23" s="2" t="s">
        <v>3</v>
      </c>
    </row>
    <row r="24" spans="1:7" x14ac:dyDescent="0.3">
      <c r="A24" t="s">
        <v>21</v>
      </c>
      <c r="B24" s="3">
        <v>29677</v>
      </c>
      <c r="C24" s="3">
        <v>29896</v>
      </c>
      <c r="D24" s="4">
        <f t="shared" ref="D24:D25" si="6">IF(B24&gt;0,C24-B24+1,0)</f>
        <v>220</v>
      </c>
      <c r="E24" s="5">
        <v>5484</v>
      </c>
      <c r="F24" s="5"/>
      <c r="G24" s="6">
        <f t="shared" ref="G24:G25" si="7">E24/365*D24</f>
        <v>3305.4246575342468</v>
      </c>
    </row>
    <row r="25" spans="1:7" x14ac:dyDescent="0.3">
      <c r="B25" s="3">
        <v>29897</v>
      </c>
      <c r="C25" s="3">
        <v>30041</v>
      </c>
      <c r="D25" s="4">
        <f t="shared" si="6"/>
        <v>145</v>
      </c>
      <c r="E25" s="5">
        <v>6348</v>
      </c>
      <c r="F25" s="5"/>
      <c r="G25" s="6">
        <f t="shared" si="7"/>
        <v>2521.8082191780823</v>
      </c>
    </row>
    <row r="26" spans="1:7" x14ac:dyDescent="0.3">
      <c r="B26" s="7"/>
      <c r="C26" s="7"/>
      <c r="D26" s="4">
        <f>SUM(D24:D25)</f>
        <v>365</v>
      </c>
      <c r="E26" s="5"/>
      <c r="F26" s="5"/>
      <c r="G26" s="13">
        <f>SUM(G24:G25)</f>
        <v>5827.232876712329</v>
      </c>
    </row>
    <row r="28" spans="1:7" x14ac:dyDescent="0.3">
      <c r="A28" s="8" t="s">
        <v>123</v>
      </c>
      <c r="B28" s="1" t="s">
        <v>0</v>
      </c>
      <c r="C28" s="1" t="s">
        <v>1</v>
      </c>
      <c r="D28" s="1"/>
      <c r="E28" s="1" t="s">
        <v>2</v>
      </c>
      <c r="F28" s="2" t="s">
        <v>3</v>
      </c>
    </row>
    <row r="29" spans="1:7" x14ac:dyDescent="0.3">
      <c r="A29" t="s">
        <v>23</v>
      </c>
      <c r="B29" s="3">
        <v>29677</v>
      </c>
      <c r="C29" s="3">
        <v>29896</v>
      </c>
      <c r="D29" s="4">
        <f t="shared" ref="D29:D30" si="8">IF(B29&gt;0,C29-B29+1,0)</f>
        <v>220</v>
      </c>
      <c r="E29" s="5">
        <v>5757</v>
      </c>
      <c r="F29" s="5"/>
      <c r="G29" s="6">
        <f t="shared" ref="G29:G30" si="9">E29/365*D29</f>
        <v>3469.972602739726</v>
      </c>
    </row>
    <row r="30" spans="1:7" x14ac:dyDescent="0.3">
      <c r="B30" s="3">
        <v>29897</v>
      </c>
      <c r="C30" s="3">
        <v>30041</v>
      </c>
      <c r="D30" s="4">
        <f t="shared" si="8"/>
        <v>145</v>
      </c>
      <c r="E30" s="5">
        <v>6663</v>
      </c>
      <c r="F30" s="5"/>
      <c r="G30" s="6">
        <f t="shared" si="9"/>
        <v>2646.9452054794524</v>
      </c>
    </row>
    <row r="31" spans="1:7" x14ac:dyDescent="0.3">
      <c r="B31" s="7"/>
      <c r="C31" s="7"/>
      <c r="D31" s="4">
        <f>SUM(D29:D30)</f>
        <v>365</v>
      </c>
      <c r="E31" s="5"/>
      <c r="F31" s="5"/>
      <c r="G31" s="13">
        <f>SUM(G29:G30)</f>
        <v>6116.9178082191784</v>
      </c>
    </row>
    <row r="33" spans="1:7" x14ac:dyDescent="0.3">
      <c r="A33" s="8" t="s">
        <v>123</v>
      </c>
      <c r="B33" s="1" t="s">
        <v>0</v>
      </c>
      <c r="C33" s="1" t="s">
        <v>1</v>
      </c>
      <c r="D33" s="1"/>
      <c r="E33" s="1" t="s">
        <v>2</v>
      </c>
      <c r="F33" s="2" t="s">
        <v>3</v>
      </c>
    </row>
    <row r="34" spans="1:7" x14ac:dyDescent="0.3">
      <c r="A34" t="s">
        <v>24</v>
      </c>
      <c r="B34" s="3">
        <v>29677</v>
      </c>
      <c r="C34" s="3">
        <v>29896</v>
      </c>
      <c r="D34" s="4">
        <f t="shared" ref="D34:D35" si="10">IF(B34&gt;0,C34-B34+1,0)</f>
        <v>220</v>
      </c>
      <c r="E34" s="5">
        <v>6273</v>
      </c>
      <c r="F34" s="5"/>
      <c r="G34" s="6">
        <f t="shared" ref="G34:G35" si="11">E34/365*D34</f>
        <v>3780.9863013698628</v>
      </c>
    </row>
    <row r="35" spans="1:7" x14ac:dyDescent="0.3">
      <c r="A35" t="s">
        <v>116</v>
      </c>
      <c r="B35" s="3">
        <v>29897</v>
      </c>
      <c r="C35" s="3">
        <v>30041</v>
      </c>
      <c r="D35" s="4">
        <f t="shared" si="10"/>
        <v>145</v>
      </c>
      <c r="E35" s="5">
        <v>7260</v>
      </c>
      <c r="F35" s="5"/>
      <c r="G35" s="6">
        <f t="shared" si="11"/>
        <v>2884.1095890410957</v>
      </c>
    </row>
    <row r="36" spans="1:7" x14ac:dyDescent="0.3">
      <c r="B36" s="7"/>
      <c r="C36" s="7"/>
      <c r="D36" s="4">
        <f>SUM(D34:D35)</f>
        <v>365</v>
      </c>
      <c r="E36" s="5"/>
      <c r="F36" s="5"/>
      <c r="G36" s="13">
        <f>SUM(G34:G35)</f>
        <v>6665.0958904109584</v>
      </c>
    </row>
    <row r="38" spans="1:7" x14ac:dyDescent="0.3">
      <c r="A38" s="8" t="s">
        <v>22</v>
      </c>
      <c r="B38" s="1" t="s">
        <v>0</v>
      </c>
      <c r="C38" s="1" t="s">
        <v>1</v>
      </c>
      <c r="D38" s="1"/>
      <c r="E38" s="1" t="s">
        <v>2</v>
      </c>
      <c r="F38" s="2" t="s">
        <v>3</v>
      </c>
    </row>
    <row r="39" spans="1:7" x14ac:dyDescent="0.3">
      <c r="A39" t="s">
        <v>124</v>
      </c>
      <c r="B39" s="3">
        <v>29677</v>
      </c>
      <c r="C39" s="3">
        <v>29896</v>
      </c>
      <c r="D39" s="4">
        <f t="shared" ref="D39:D40" si="12">IF(B39&gt;0,C39-B39+1,0)</f>
        <v>220</v>
      </c>
      <c r="E39" s="5">
        <v>6027</v>
      </c>
      <c r="F39" s="5"/>
      <c r="G39" s="6">
        <f t="shared" ref="G39:G40" si="13">E39/365*D39</f>
        <v>3632.7123287671229</v>
      </c>
    </row>
    <row r="40" spans="1:7" x14ac:dyDescent="0.3">
      <c r="A40" t="s">
        <v>25</v>
      </c>
      <c r="B40" s="3">
        <v>29897</v>
      </c>
      <c r="C40" s="3">
        <v>30041</v>
      </c>
      <c r="D40" s="4">
        <f t="shared" si="12"/>
        <v>145</v>
      </c>
      <c r="E40" s="5">
        <v>6975</v>
      </c>
      <c r="F40" s="5"/>
      <c r="G40" s="6">
        <f t="shared" si="13"/>
        <v>2770.8904109589043</v>
      </c>
    </row>
    <row r="41" spans="1:7" x14ac:dyDescent="0.3">
      <c r="B41" s="7"/>
      <c r="C41" s="7"/>
      <c r="D41" s="4">
        <f>SUM(D39:D40)</f>
        <v>365</v>
      </c>
      <c r="E41" s="5"/>
      <c r="F41" s="5"/>
      <c r="G41" s="13">
        <f>SUM(G39:G40)</f>
        <v>6403.6027397260277</v>
      </c>
    </row>
    <row r="43" spans="1:7" x14ac:dyDescent="0.3">
      <c r="A43" s="8" t="s">
        <v>22</v>
      </c>
      <c r="B43" s="1" t="s">
        <v>0</v>
      </c>
      <c r="C43" s="1" t="s">
        <v>1</v>
      </c>
      <c r="D43" s="1"/>
      <c r="E43" s="1" t="s">
        <v>2</v>
      </c>
      <c r="F43" s="2" t="s">
        <v>3</v>
      </c>
    </row>
    <row r="44" spans="1:7" x14ac:dyDescent="0.3">
      <c r="A44" t="s">
        <v>124</v>
      </c>
      <c r="B44" s="3">
        <v>29677</v>
      </c>
      <c r="C44" s="3">
        <v>29896</v>
      </c>
      <c r="D44" s="4">
        <f t="shared" ref="D44:D45" si="14">IF(B44&gt;0,C44-B44+1,0)</f>
        <v>220</v>
      </c>
      <c r="E44" s="5">
        <v>6546</v>
      </c>
      <c r="F44" s="5"/>
      <c r="G44" s="6">
        <f t="shared" ref="G44:G45" si="15">E44/365*D44</f>
        <v>3945.5342465753429</v>
      </c>
    </row>
    <row r="45" spans="1:7" x14ac:dyDescent="0.3">
      <c r="A45" t="s">
        <v>26</v>
      </c>
      <c r="B45" s="3">
        <v>29897</v>
      </c>
      <c r="C45" s="3">
        <v>30041</v>
      </c>
      <c r="D45" s="4">
        <f t="shared" si="14"/>
        <v>145</v>
      </c>
      <c r="E45" s="5">
        <v>7578</v>
      </c>
      <c r="F45" s="5"/>
      <c r="G45" s="6">
        <f t="shared" si="15"/>
        <v>3010.4383561643835</v>
      </c>
    </row>
    <row r="46" spans="1:7" x14ac:dyDescent="0.3">
      <c r="B46" s="7"/>
      <c r="C46" s="7"/>
      <c r="D46" s="4">
        <f>SUM(D44:D45)</f>
        <v>365</v>
      </c>
      <c r="E46" s="5"/>
      <c r="F46" s="5"/>
      <c r="G46" s="13">
        <f>SUM(G44:G45)</f>
        <v>6955.9726027397264</v>
      </c>
    </row>
    <row r="48" spans="1:7" x14ac:dyDescent="0.3">
      <c r="A48" s="8" t="s">
        <v>27</v>
      </c>
      <c r="B48" s="1" t="s">
        <v>0</v>
      </c>
      <c r="C48" s="1" t="s">
        <v>1</v>
      </c>
      <c r="D48" s="1"/>
      <c r="E48" s="1" t="s">
        <v>2</v>
      </c>
      <c r="F48" s="2" t="s">
        <v>3</v>
      </c>
    </row>
    <row r="49" spans="1:7" x14ac:dyDescent="0.3">
      <c r="B49" s="3">
        <v>29677</v>
      </c>
      <c r="C49" s="3">
        <v>29896</v>
      </c>
      <c r="D49" s="4">
        <f t="shared" ref="D49:D50" si="16">IF(B49&gt;0,C49-B49+1,0)</f>
        <v>220</v>
      </c>
      <c r="E49" s="5">
        <v>6717</v>
      </c>
      <c r="F49" s="5"/>
      <c r="G49" s="6">
        <f t="shared" ref="G49:G50" si="17">E49/365*D49</f>
        <v>4048.6027397260277</v>
      </c>
    </row>
    <row r="50" spans="1:7" x14ac:dyDescent="0.3">
      <c r="B50" s="3">
        <v>29897</v>
      </c>
      <c r="C50" s="3">
        <v>30041</v>
      </c>
      <c r="D50" s="4">
        <f t="shared" si="16"/>
        <v>145</v>
      </c>
      <c r="E50" s="5">
        <v>7773</v>
      </c>
      <c r="F50" s="5"/>
      <c r="G50" s="6">
        <f t="shared" si="17"/>
        <v>3087.9041095890411</v>
      </c>
    </row>
    <row r="51" spans="1:7" x14ac:dyDescent="0.3">
      <c r="B51" s="7"/>
      <c r="C51" s="7"/>
      <c r="D51" s="4">
        <f>SUM(D49:D50)</f>
        <v>365</v>
      </c>
      <c r="E51" s="5"/>
      <c r="F51" s="5"/>
      <c r="G51" s="13">
        <f>SUM(G49:G50)</f>
        <v>7136.5068493150684</v>
      </c>
    </row>
    <row r="53" spans="1:7" x14ac:dyDescent="0.3">
      <c r="A53" s="8" t="s">
        <v>30</v>
      </c>
      <c r="B53" s="1" t="s">
        <v>0</v>
      </c>
      <c r="C53" s="1" t="s">
        <v>1</v>
      </c>
      <c r="D53" s="1"/>
      <c r="E53" s="1" t="s">
        <v>2</v>
      </c>
      <c r="F53" s="2" t="s">
        <v>3</v>
      </c>
    </row>
    <row r="54" spans="1:7" x14ac:dyDescent="0.3">
      <c r="A54" t="s">
        <v>60</v>
      </c>
      <c r="B54" s="3">
        <v>29677</v>
      </c>
      <c r="C54" s="3">
        <v>29896</v>
      </c>
      <c r="D54" s="4">
        <f t="shared" ref="D54:D55" si="18">IF(B54&gt;0,C54-B54+1,0)</f>
        <v>220</v>
      </c>
      <c r="E54" s="5">
        <v>6882</v>
      </c>
      <c r="F54" s="5"/>
      <c r="G54" s="6">
        <f t="shared" ref="G54:G55" si="19">E54/365*D54</f>
        <v>4148.0547945205481</v>
      </c>
    </row>
    <row r="55" spans="1:7" x14ac:dyDescent="0.3">
      <c r="B55" s="3">
        <v>29897</v>
      </c>
      <c r="C55" s="3">
        <v>30041</v>
      </c>
      <c r="D55" s="4">
        <f t="shared" si="18"/>
        <v>145</v>
      </c>
      <c r="E55" s="5">
        <v>7968</v>
      </c>
      <c r="F55" s="5"/>
      <c r="G55" s="6">
        <f t="shared" si="19"/>
        <v>3165.3698630136987</v>
      </c>
    </row>
    <row r="56" spans="1:7" x14ac:dyDescent="0.3">
      <c r="B56" s="7"/>
      <c r="C56" s="7"/>
      <c r="D56" s="4">
        <f>SUM(D54:D55)</f>
        <v>365</v>
      </c>
      <c r="E56" s="5"/>
      <c r="F56" s="5"/>
      <c r="G56" s="13">
        <f>SUM(G54:G55)</f>
        <v>7313.4246575342468</v>
      </c>
    </row>
    <row r="58" spans="1:7" x14ac:dyDescent="0.3">
      <c r="A58" s="8" t="s">
        <v>30</v>
      </c>
      <c r="B58" s="1" t="s">
        <v>0</v>
      </c>
      <c r="C58" s="1" t="s">
        <v>1</v>
      </c>
      <c r="D58" s="1"/>
      <c r="E58" s="1" t="s">
        <v>2</v>
      </c>
      <c r="F58" s="2" t="s">
        <v>3</v>
      </c>
    </row>
    <row r="59" spans="1:7" x14ac:dyDescent="0.3">
      <c r="A59" t="s">
        <v>56</v>
      </c>
      <c r="B59" s="3">
        <v>29677</v>
      </c>
      <c r="C59" s="3">
        <v>29896</v>
      </c>
      <c r="D59" s="4">
        <f t="shared" ref="D59:D60" si="20">IF(B59&gt;0,C59-B59+1,0)</f>
        <v>220</v>
      </c>
      <c r="E59" s="5">
        <v>7149</v>
      </c>
      <c r="F59" s="5"/>
      <c r="G59" s="6">
        <f t="shared" ref="G59:G60" si="21">E59/365*D59</f>
        <v>4308.9863013698623</v>
      </c>
    </row>
    <row r="60" spans="1:7" x14ac:dyDescent="0.3">
      <c r="B60" s="3">
        <v>29897</v>
      </c>
      <c r="C60" s="3">
        <v>30041</v>
      </c>
      <c r="D60" s="4">
        <f t="shared" si="20"/>
        <v>145</v>
      </c>
      <c r="E60" s="5">
        <v>8274</v>
      </c>
      <c r="F60" s="5"/>
      <c r="G60" s="6">
        <f t="shared" si="21"/>
        <v>3286.9315068493152</v>
      </c>
    </row>
    <row r="61" spans="1:7" x14ac:dyDescent="0.3">
      <c r="B61" s="7"/>
      <c r="C61" s="7"/>
      <c r="D61" s="4">
        <f>SUM(D59:D60)</f>
        <v>365</v>
      </c>
      <c r="E61" s="5"/>
      <c r="F61" s="5"/>
      <c r="G61" s="13">
        <f>SUM(G59:G60)</f>
        <v>7595.9178082191775</v>
      </c>
    </row>
  </sheetData>
  <pageMargins left="0.7" right="0.7" top="0.75" bottom="0.75" header="0.3" footer="0.3"/>
  <pageSetup paperSize="9" scale="83"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61"/>
  <sheetViews>
    <sheetView topLeftCell="A28" zoomScale="110" zoomScaleNormal="110" workbookViewId="0">
      <selection activeCell="F39" sqref="F39"/>
    </sheetView>
  </sheetViews>
  <sheetFormatPr defaultRowHeight="14.4" x14ac:dyDescent="0.3"/>
  <cols>
    <col min="1" max="1" width="37.77734375" bestFit="1" customWidth="1"/>
    <col min="2" max="3" width="10.77734375" bestFit="1" customWidth="1"/>
    <col min="5" max="5" width="11.21875" bestFit="1" customWidth="1"/>
    <col min="7" max="7" width="11.21875" bestFit="1" customWidth="1"/>
  </cols>
  <sheetData>
    <row r="1" spans="1:7" x14ac:dyDescent="0.3">
      <c r="A1" s="8" t="s">
        <v>4</v>
      </c>
    </row>
    <row r="3" spans="1:7" x14ac:dyDescent="0.3">
      <c r="A3" s="8" t="s">
        <v>18</v>
      </c>
      <c r="B3" s="1" t="s">
        <v>0</v>
      </c>
      <c r="C3" s="1" t="s">
        <v>1</v>
      </c>
      <c r="D3" s="1"/>
      <c r="E3" s="1" t="s">
        <v>2</v>
      </c>
      <c r="F3" s="2" t="s">
        <v>3</v>
      </c>
    </row>
    <row r="4" spans="1:7" x14ac:dyDescent="0.3">
      <c r="A4" t="s">
        <v>84</v>
      </c>
      <c r="B4" s="3">
        <v>29312</v>
      </c>
      <c r="C4" s="3">
        <v>29531</v>
      </c>
      <c r="D4" s="4">
        <f t="shared" ref="D4:D5" si="0">IF(B4&gt;0,C4-B4+1,0)</f>
        <v>220</v>
      </c>
      <c r="E4" s="5">
        <v>4365</v>
      </c>
      <c r="F4" s="5"/>
      <c r="G4" s="6">
        <f>E4/365*D4</f>
        <v>2630.9589041095887</v>
      </c>
    </row>
    <row r="5" spans="1:7" x14ac:dyDescent="0.3">
      <c r="B5" s="3">
        <v>29532</v>
      </c>
      <c r="C5" s="3">
        <v>29676</v>
      </c>
      <c r="D5" s="4">
        <f t="shared" si="0"/>
        <v>145</v>
      </c>
      <c r="E5" s="5">
        <v>4932</v>
      </c>
      <c r="F5" s="5"/>
      <c r="G5" s="6">
        <f>E5/365*D5</f>
        <v>1959.2876712328766</v>
      </c>
    </row>
    <row r="6" spans="1:7" x14ac:dyDescent="0.3">
      <c r="B6" s="7"/>
      <c r="C6" s="7"/>
      <c r="D6" s="4">
        <f>SUM(D4:D5)</f>
        <v>365</v>
      </c>
      <c r="E6" s="5"/>
      <c r="F6" s="5"/>
      <c r="G6" s="13">
        <f>SUM(G4:G5)</f>
        <v>4590.2465753424658</v>
      </c>
    </row>
    <row r="8" spans="1:7" x14ac:dyDescent="0.3">
      <c r="A8" s="8" t="s">
        <v>18</v>
      </c>
      <c r="B8" s="1" t="s">
        <v>0</v>
      </c>
      <c r="C8" s="1" t="s">
        <v>1</v>
      </c>
      <c r="D8" s="1"/>
      <c r="E8" s="1" t="s">
        <v>2</v>
      </c>
      <c r="F8" s="2" t="s">
        <v>3</v>
      </c>
    </row>
    <row r="9" spans="1:7" x14ac:dyDescent="0.3">
      <c r="A9" t="s">
        <v>83</v>
      </c>
      <c r="B9" s="3">
        <v>29312</v>
      </c>
      <c r="C9" s="3">
        <v>29531</v>
      </c>
      <c r="D9" s="4">
        <f t="shared" ref="D9:D10" si="1">IF(B9&gt;0,C9-B9+1,0)</f>
        <v>220</v>
      </c>
      <c r="E9" s="5">
        <v>4569</v>
      </c>
      <c r="F9" s="5"/>
      <c r="G9" s="6">
        <f>E9/365*D9</f>
        <v>2753.9178082191779</v>
      </c>
    </row>
    <row r="10" spans="1:7" x14ac:dyDescent="0.3">
      <c r="B10" s="3">
        <v>29532</v>
      </c>
      <c r="C10" s="3">
        <v>29676</v>
      </c>
      <c r="D10" s="4">
        <f t="shared" si="1"/>
        <v>145</v>
      </c>
      <c r="E10" s="5">
        <v>5163</v>
      </c>
      <c r="F10" s="5"/>
      <c r="G10" s="6">
        <f>E10/365*D10</f>
        <v>2051.0547945205481</v>
      </c>
    </row>
    <row r="11" spans="1:7" x14ac:dyDescent="0.3">
      <c r="B11" s="7"/>
      <c r="C11" s="7"/>
      <c r="D11" s="4">
        <f>SUM(D9:D10)</f>
        <v>365</v>
      </c>
      <c r="E11" s="5"/>
      <c r="F11" s="5"/>
      <c r="G11" s="13">
        <f>SUM(G9:G10)</f>
        <v>4804.9726027397264</v>
      </c>
    </row>
    <row r="13" spans="1:7" x14ac:dyDescent="0.3">
      <c r="A13" s="8" t="s">
        <v>123</v>
      </c>
      <c r="B13" s="1" t="s">
        <v>0</v>
      </c>
      <c r="C13" s="1" t="s">
        <v>1</v>
      </c>
      <c r="D13" s="1"/>
      <c r="E13" s="1" t="s">
        <v>2</v>
      </c>
      <c r="F13" s="2" t="s">
        <v>3</v>
      </c>
    </row>
    <row r="14" spans="1:7" x14ac:dyDescent="0.3">
      <c r="A14" t="s">
        <v>64</v>
      </c>
      <c r="B14" s="3">
        <v>29312</v>
      </c>
      <c r="C14" s="3">
        <v>29531</v>
      </c>
      <c r="D14" s="4">
        <f t="shared" ref="D14:D15" si="2">IF(B14&gt;0,C14-B14+1,0)</f>
        <v>220</v>
      </c>
      <c r="E14" s="5">
        <v>4434</v>
      </c>
      <c r="F14" s="5"/>
      <c r="G14" s="6">
        <f t="shared" ref="G14:G15" si="3">E14/365*D14</f>
        <v>2672.5479452054797</v>
      </c>
    </row>
    <row r="15" spans="1:7" x14ac:dyDescent="0.3">
      <c r="B15" s="3">
        <v>29532</v>
      </c>
      <c r="C15" s="3">
        <v>29676</v>
      </c>
      <c r="D15" s="4">
        <f t="shared" si="2"/>
        <v>145</v>
      </c>
      <c r="E15" s="5">
        <v>5010</v>
      </c>
      <c r="F15" s="5"/>
      <c r="G15" s="6">
        <f t="shared" si="3"/>
        <v>1990.2739726027398</v>
      </c>
    </row>
    <row r="16" spans="1:7" x14ac:dyDescent="0.3">
      <c r="B16" s="7"/>
      <c r="C16" s="7"/>
      <c r="D16" s="4">
        <f>SUM(D14:D15)</f>
        <v>365</v>
      </c>
      <c r="E16" s="5"/>
      <c r="F16" s="5"/>
      <c r="G16" s="13">
        <f>SUM(G14:G15)</f>
        <v>4662.82191780822</v>
      </c>
    </row>
    <row r="18" spans="1:7" x14ac:dyDescent="0.3">
      <c r="A18" s="8" t="s">
        <v>123</v>
      </c>
      <c r="B18" s="1" t="s">
        <v>0</v>
      </c>
      <c r="C18" s="1" t="s">
        <v>1</v>
      </c>
      <c r="D18" s="1"/>
      <c r="E18" s="1" t="s">
        <v>2</v>
      </c>
      <c r="F18" s="2" t="s">
        <v>3</v>
      </c>
    </row>
    <row r="19" spans="1:7" x14ac:dyDescent="0.3">
      <c r="A19" t="s">
        <v>122</v>
      </c>
      <c r="B19" s="3">
        <v>29312</v>
      </c>
      <c r="C19" s="3">
        <v>29531</v>
      </c>
      <c r="D19" s="4">
        <f t="shared" ref="D19:D20" si="4">IF(B19&gt;0,C19-B19+1,0)</f>
        <v>220</v>
      </c>
      <c r="E19" s="5">
        <v>4635</v>
      </c>
      <c r="F19" s="5"/>
      <c r="G19" s="6">
        <f t="shared" ref="G19:G20" si="5">E19/365*D19</f>
        <v>2793.6986301369861</v>
      </c>
    </row>
    <row r="20" spans="1:7" x14ac:dyDescent="0.3">
      <c r="B20" s="3">
        <v>29532</v>
      </c>
      <c r="C20" s="3">
        <v>29676</v>
      </c>
      <c r="D20" s="4">
        <f t="shared" si="4"/>
        <v>145</v>
      </c>
      <c r="E20" s="5">
        <v>5238</v>
      </c>
      <c r="F20" s="5"/>
      <c r="G20" s="6">
        <f t="shared" si="5"/>
        <v>2080.8493150684931</v>
      </c>
    </row>
    <row r="21" spans="1:7" x14ac:dyDescent="0.3">
      <c r="B21" s="7"/>
      <c r="C21" s="7"/>
      <c r="D21" s="4">
        <f>SUM(D19:D20)</f>
        <v>365</v>
      </c>
      <c r="E21" s="5"/>
      <c r="F21" s="5"/>
      <c r="G21" s="13">
        <f>SUM(G19:G20)</f>
        <v>4874.5479452054788</v>
      </c>
    </row>
    <row r="23" spans="1:7" x14ac:dyDescent="0.3">
      <c r="A23" s="8" t="s">
        <v>123</v>
      </c>
      <c r="B23" s="1" t="s">
        <v>0</v>
      </c>
      <c r="C23" s="1" t="s">
        <v>1</v>
      </c>
      <c r="D23" s="1"/>
      <c r="E23" s="1" t="s">
        <v>2</v>
      </c>
      <c r="F23" s="2" t="s">
        <v>3</v>
      </c>
    </row>
    <row r="24" spans="1:7" x14ac:dyDescent="0.3">
      <c r="A24" t="s">
        <v>21</v>
      </c>
      <c r="B24" s="3">
        <v>29312</v>
      </c>
      <c r="C24" s="3">
        <v>29531</v>
      </c>
      <c r="D24" s="4">
        <f t="shared" ref="D24:D25" si="6">IF(B24&gt;0,C24-B24+1,0)</f>
        <v>220</v>
      </c>
      <c r="E24" s="5">
        <v>4854</v>
      </c>
      <c r="F24" s="5"/>
      <c r="G24" s="6">
        <f t="shared" ref="G24:G25" si="7">E24/365*D24</f>
        <v>2925.6986301369861</v>
      </c>
    </row>
    <row r="25" spans="1:7" x14ac:dyDescent="0.3">
      <c r="B25" s="3">
        <v>29532</v>
      </c>
      <c r="C25" s="3">
        <v>29676</v>
      </c>
      <c r="D25" s="4">
        <f t="shared" si="6"/>
        <v>145</v>
      </c>
      <c r="E25" s="5">
        <v>5484</v>
      </c>
      <c r="F25" s="5"/>
      <c r="G25" s="6">
        <f t="shared" si="7"/>
        <v>2178.5753424657532</v>
      </c>
    </row>
    <row r="26" spans="1:7" x14ac:dyDescent="0.3">
      <c r="B26" s="7"/>
      <c r="C26" s="7"/>
      <c r="D26" s="4">
        <f>SUM(D24:D25)</f>
        <v>365</v>
      </c>
      <c r="E26" s="5"/>
      <c r="F26" s="5"/>
      <c r="G26" s="13">
        <f>SUM(G24:G25)</f>
        <v>5104.2739726027394</v>
      </c>
    </row>
    <row r="28" spans="1:7" x14ac:dyDescent="0.3">
      <c r="A28" s="8" t="s">
        <v>123</v>
      </c>
      <c r="B28" s="1" t="s">
        <v>0</v>
      </c>
      <c r="C28" s="1" t="s">
        <v>1</v>
      </c>
      <c r="D28" s="1"/>
      <c r="E28" s="1" t="s">
        <v>2</v>
      </c>
      <c r="F28" s="2" t="s">
        <v>3</v>
      </c>
    </row>
    <row r="29" spans="1:7" x14ac:dyDescent="0.3">
      <c r="A29" t="s">
        <v>23</v>
      </c>
      <c r="B29" s="3">
        <v>29312</v>
      </c>
      <c r="C29" s="3">
        <v>29531</v>
      </c>
      <c r="D29" s="4">
        <f t="shared" ref="D29:D30" si="8">IF(B29&gt;0,C29-B29+1,0)</f>
        <v>220</v>
      </c>
      <c r="E29" s="5">
        <v>5094</v>
      </c>
      <c r="F29" s="5"/>
      <c r="G29" s="6">
        <f t="shared" ref="G29:G30" si="9">E29/365*D29</f>
        <v>3070.3561643835615</v>
      </c>
    </row>
    <row r="30" spans="1:7" x14ac:dyDescent="0.3">
      <c r="B30" s="3">
        <v>29532</v>
      </c>
      <c r="C30" s="3">
        <v>29676</v>
      </c>
      <c r="D30" s="4">
        <f t="shared" si="8"/>
        <v>145</v>
      </c>
      <c r="E30" s="5">
        <v>5757</v>
      </c>
      <c r="F30" s="5"/>
      <c r="G30" s="6">
        <f t="shared" si="9"/>
        <v>2287.027397260274</v>
      </c>
    </row>
    <row r="31" spans="1:7" x14ac:dyDescent="0.3">
      <c r="B31" s="7"/>
      <c r="C31" s="7"/>
      <c r="D31" s="4">
        <f>SUM(D29:D30)</f>
        <v>365</v>
      </c>
      <c r="E31" s="5"/>
      <c r="F31" s="5"/>
      <c r="G31" s="13">
        <f>SUM(G29:G30)</f>
        <v>5357.3835616438355</v>
      </c>
    </row>
    <row r="33" spans="1:7" x14ac:dyDescent="0.3">
      <c r="A33" s="8" t="s">
        <v>123</v>
      </c>
      <c r="B33" s="1" t="s">
        <v>0</v>
      </c>
      <c r="C33" s="1" t="s">
        <v>1</v>
      </c>
      <c r="D33" s="1"/>
      <c r="E33" s="1" t="s">
        <v>2</v>
      </c>
      <c r="F33" s="2" t="s">
        <v>3</v>
      </c>
    </row>
    <row r="34" spans="1:7" x14ac:dyDescent="0.3">
      <c r="A34" t="s">
        <v>24</v>
      </c>
      <c r="B34" s="3">
        <v>29312</v>
      </c>
      <c r="C34" s="3">
        <v>29531</v>
      </c>
      <c r="D34" s="4">
        <f t="shared" ref="D34:D35" si="10">IF(B34&gt;0,C34-B34+1,0)</f>
        <v>220</v>
      </c>
      <c r="E34" s="5">
        <v>5550</v>
      </c>
      <c r="F34" s="5"/>
      <c r="G34" s="6">
        <f t="shared" ref="G34:G35" si="11">E34/365*D34</f>
        <v>3345.2054794520545</v>
      </c>
    </row>
    <row r="35" spans="1:7" x14ac:dyDescent="0.3">
      <c r="A35" t="s">
        <v>116</v>
      </c>
      <c r="B35" s="3">
        <v>29532</v>
      </c>
      <c r="C35" s="3">
        <v>29676</v>
      </c>
      <c r="D35" s="4">
        <f t="shared" si="10"/>
        <v>145</v>
      </c>
      <c r="E35" s="5">
        <v>6273</v>
      </c>
      <c r="F35" s="5"/>
      <c r="G35" s="6">
        <f t="shared" si="11"/>
        <v>2492.0136986301368</v>
      </c>
    </row>
    <row r="36" spans="1:7" x14ac:dyDescent="0.3">
      <c r="B36" s="7"/>
      <c r="C36" s="7"/>
      <c r="D36" s="4">
        <f>SUM(D34:D35)</f>
        <v>365</v>
      </c>
      <c r="E36" s="5"/>
      <c r="F36" s="5"/>
      <c r="G36" s="13">
        <f>SUM(G34:G35)</f>
        <v>5837.2191780821913</v>
      </c>
    </row>
    <row r="38" spans="1:7" x14ac:dyDescent="0.3">
      <c r="A38" s="8" t="s">
        <v>22</v>
      </c>
      <c r="B38" s="1" t="s">
        <v>0</v>
      </c>
      <c r="C38" s="1" t="s">
        <v>1</v>
      </c>
      <c r="D38" s="1"/>
      <c r="E38" s="1" t="s">
        <v>2</v>
      </c>
      <c r="F38" s="2" t="s">
        <v>3</v>
      </c>
    </row>
    <row r="39" spans="1:7" x14ac:dyDescent="0.3">
      <c r="A39" t="s">
        <v>124</v>
      </c>
      <c r="B39" s="3">
        <v>29312</v>
      </c>
      <c r="C39" s="3">
        <v>29531</v>
      </c>
      <c r="D39" s="4">
        <f t="shared" ref="D39:D40" si="12">IF(B39&gt;0,C39-B39+1,0)</f>
        <v>220</v>
      </c>
      <c r="E39" s="5">
        <v>5334</v>
      </c>
      <c r="F39" s="5"/>
      <c r="G39" s="6">
        <f t="shared" ref="G39:G40" si="13">E39/365*D39</f>
        <v>3215.0136986301368</v>
      </c>
    </row>
    <row r="40" spans="1:7" x14ac:dyDescent="0.3">
      <c r="A40" t="s">
        <v>25</v>
      </c>
      <c r="B40" s="3">
        <v>29532</v>
      </c>
      <c r="C40" s="3">
        <v>29676</v>
      </c>
      <c r="D40" s="4">
        <f t="shared" si="12"/>
        <v>145</v>
      </c>
      <c r="E40" s="5">
        <v>6027</v>
      </c>
      <c r="F40" s="5"/>
      <c r="G40" s="6">
        <f t="shared" si="13"/>
        <v>2394.2876712328766</v>
      </c>
    </row>
    <row r="41" spans="1:7" x14ac:dyDescent="0.3">
      <c r="B41" s="7"/>
      <c r="C41" s="7"/>
      <c r="D41" s="4">
        <f>SUM(D39:D40)</f>
        <v>365</v>
      </c>
      <c r="E41" s="5"/>
      <c r="F41" s="5"/>
      <c r="G41" s="13">
        <f>SUM(G39:G40)</f>
        <v>5609.301369863013</v>
      </c>
    </row>
    <row r="43" spans="1:7" x14ac:dyDescent="0.3">
      <c r="A43" s="8" t="s">
        <v>22</v>
      </c>
      <c r="B43" s="1" t="s">
        <v>0</v>
      </c>
      <c r="C43" s="1" t="s">
        <v>1</v>
      </c>
      <c r="D43" s="1"/>
      <c r="E43" s="1" t="s">
        <v>2</v>
      </c>
      <c r="F43" s="2" t="s">
        <v>3</v>
      </c>
    </row>
    <row r="44" spans="1:7" x14ac:dyDescent="0.3">
      <c r="A44" t="s">
        <v>124</v>
      </c>
      <c r="B44" s="3">
        <v>29312</v>
      </c>
      <c r="C44" s="3">
        <v>29531</v>
      </c>
      <c r="D44" s="4">
        <f t="shared" ref="D44:D45" si="14">IF(B44&gt;0,C44-B44+1,0)</f>
        <v>220</v>
      </c>
      <c r="E44" s="5">
        <v>5793</v>
      </c>
      <c r="F44" s="5"/>
      <c r="G44" s="6">
        <f t="shared" ref="G44:G45" si="15">E44/365*D44</f>
        <v>3491.6712328767121</v>
      </c>
    </row>
    <row r="45" spans="1:7" x14ac:dyDescent="0.3">
      <c r="A45" t="s">
        <v>26</v>
      </c>
      <c r="B45" s="3">
        <v>29532</v>
      </c>
      <c r="C45" s="3">
        <v>29676</v>
      </c>
      <c r="D45" s="4">
        <f t="shared" si="14"/>
        <v>145</v>
      </c>
      <c r="E45" s="5">
        <v>6546</v>
      </c>
      <c r="F45" s="5"/>
      <c r="G45" s="6">
        <f t="shared" si="15"/>
        <v>2600.4657534246576</v>
      </c>
    </row>
    <row r="46" spans="1:7" x14ac:dyDescent="0.3">
      <c r="B46" s="7"/>
      <c r="C46" s="7"/>
      <c r="D46" s="4">
        <f>SUM(D44:D45)</f>
        <v>365</v>
      </c>
      <c r="E46" s="5"/>
      <c r="F46" s="5"/>
      <c r="G46" s="13">
        <f>SUM(G44:G45)</f>
        <v>6092.1369863013697</v>
      </c>
    </row>
    <row r="48" spans="1:7" x14ac:dyDescent="0.3">
      <c r="A48" s="8" t="s">
        <v>27</v>
      </c>
      <c r="B48" s="1" t="s">
        <v>0</v>
      </c>
      <c r="C48" s="1" t="s">
        <v>1</v>
      </c>
      <c r="D48" s="1"/>
      <c r="E48" s="1" t="s">
        <v>2</v>
      </c>
      <c r="F48" s="2" t="s">
        <v>3</v>
      </c>
    </row>
    <row r="49" spans="1:7" x14ac:dyDescent="0.3">
      <c r="B49" s="3">
        <v>29312</v>
      </c>
      <c r="C49" s="3">
        <v>29531</v>
      </c>
      <c r="D49" s="4">
        <f t="shared" ref="D49:D50" si="16">IF(B49&gt;0,C49-B49+1,0)</f>
        <v>220</v>
      </c>
      <c r="E49" s="5">
        <v>5943</v>
      </c>
      <c r="F49" s="5"/>
      <c r="G49" s="6">
        <f t="shared" ref="G49:G50" si="17">E49/365*D49</f>
        <v>3582.0821917808221</v>
      </c>
    </row>
    <row r="50" spans="1:7" x14ac:dyDescent="0.3">
      <c r="B50" s="3">
        <v>29532</v>
      </c>
      <c r="C50" s="3">
        <v>29676</v>
      </c>
      <c r="D50" s="4">
        <f t="shared" si="16"/>
        <v>145</v>
      </c>
      <c r="E50" s="5">
        <v>6717</v>
      </c>
      <c r="F50" s="5"/>
      <c r="G50" s="6">
        <f t="shared" si="17"/>
        <v>2668.3972602739727</v>
      </c>
    </row>
    <row r="51" spans="1:7" x14ac:dyDescent="0.3">
      <c r="B51" s="7"/>
      <c r="C51" s="7"/>
      <c r="D51" s="4">
        <f>SUM(D49:D50)</f>
        <v>365</v>
      </c>
      <c r="E51" s="5"/>
      <c r="F51" s="5"/>
      <c r="G51" s="13">
        <f>SUM(G49:G50)</f>
        <v>6250.4794520547948</v>
      </c>
    </row>
    <row r="53" spans="1:7" x14ac:dyDescent="0.3">
      <c r="A53" s="8" t="s">
        <v>30</v>
      </c>
      <c r="B53" s="1" t="s">
        <v>0</v>
      </c>
      <c r="C53" s="1" t="s">
        <v>1</v>
      </c>
      <c r="D53" s="1"/>
      <c r="E53" s="1" t="s">
        <v>2</v>
      </c>
      <c r="F53" s="2" t="s">
        <v>3</v>
      </c>
    </row>
    <row r="54" spans="1:7" x14ac:dyDescent="0.3">
      <c r="A54" t="s">
        <v>60</v>
      </c>
      <c r="B54" s="3">
        <v>29312</v>
      </c>
      <c r="C54" s="3">
        <v>29531</v>
      </c>
      <c r="D54" s="4">
        <f t="shared" ref="D54:D55" si="18">IF(B54&gt;0,C54-B54+1,0)</f>
        <v>220</v>
      </c>
      <c r="E54" s="5">
        <v>6090</v>
      </c>
      <c r="F54" s="5"/>
      <c r="G54" s="6">
        <f t="shared" ref="G54:G55" si="19">E54/365*D54</f>
        <v>3670.6849315068489</v>
      </c>
    </row>
    <row r="55" spans="1:7" x14ac:dyDescent="0.3">
      <c r="B55" s="3">
        <v>29532</v>
      </c>
      <c r="C55" s="3">
        <v>29676</v>
      </c>
      <c r="D55" s="4">
        <f t="shared" si="18"/>
        <v>145</v>
      </c>
      <c r="E55" s="5">
        <v>6882</v>
      </c>
      <c r="F55" s="5"/>
      <c r="G55" s="6">
        <f t="shared" si="19"/>
        <v>2733.9452054794519</v>
      </c>
    </row>
    <row r="56" spans="1:7" x14ac:dyDescent="0.3">
      <c r="B56" s="7"/>
      <c r="C56" s="7"/>
      <c r="D56" s="4">
        <f>SUM(D54:D55)</f>
        <v>365</v>
      </c>
      <c r="E56" s="5"/>
      <c r="F56" s="5"/>
      <c r="G56" s="13">
        <f>SUM(G54:G55)</f>
        <v>6404.6301369863013</v>
      </c>
    </row>
    <row r="58" spans="1:7" x14ac:dyDescent="0.3">
      <c r="A58" s="8" t="s">
        <v>30</v>
      </c>
      <c r="B58" s="1" t="s">
        <v>0</v>
      </c>
      <c r="C58" s="1" t="s">
        <v>1</v>
      </c>
      <c r="D58" s="1"/>
      <c r="E58" s="1" t="s">
        <v>2</v>
      </c>
      <c r="F58" s="2" t="s">
        <v>3</v>
      </c>
    </row>
    <row r="59" spans="1:7" x14ac:dyDescent="0.3">
      <c r="A59" t="s">
        <v>56</v>
      </c>
      <c r="B59" s="3">
        <v>29312</v>
      </c>
      <c r="C59" s="3">
        <v>29531</v>
      </c>
      <c r="D59" s="4">
        <f t="shared" ref="D59:D60" si="20">IF(B59&gt;0,C59-B59+1,0)</f>
        <v>220</v>
      </c>
      <c r="E59" s="5">
        <v>6327</v>
      </c>
      <c r="F59" s="5"/>
      <c r="G59" s="6">
        <f t="shared" ref="G59:G60" si="21">E59/365*D59</f>
        <v>3813.5342465753424</v>
      </c>
    </row>
    <row r="60" spans="1:7" x14ac:dyDescent="0.3">
      <c r="B60" s="3">
        <v>29532</v>
      </c>
      <c r="C60" s="3">
        <v>29676</v>
      </c>
      <c r="D60" s="4">
        <f t="shared" si="20"/>
        <v>145</v>
      </c>
      <c r="E60" s="5">
        <v>7149</v>
      </c>
      <c r="F60" s="5"/>
      <c r="G60" s="6">
        <f t="shared" si="21"/>
        <v>2840.0136986301368</v>
      </c>
    </row>
    <row r="61" spans="1:7" x14ac:dyDescent="0.3">
      <c r="B61" s="7"/>
      <c r="C61" s="7"/>
      <c r="D61" s="4">
        <f>SUM(D59:D60)</f>
        <v>365</v>
      </c>
      <c r="E61" s="5"/>
      <c r="F61" s="5"/>
      <c r="G61" s="13">
        <f>SUM(G59:G60)</f>
        <v>6653.5479452054788</v>
      </c>
    </row>
  </sheetData>
  <pageMargins left="0.70866141732283472" right="0.7086614173228347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61"/>
  <sheetViews>
    <sheetView workbookViewId="0">
      <selection activeCell="G5" sqref="G5"/>
    </sheetView>
  </sheetViews>
  <sheetFormatPr defaultRowHeight="14.4" x14ac:dyDescent="0.3"/>
  <cols>
    <col min="1" max="1" width="30.44140625" bestFit="1" customWidth="1"/>
    <col min="2" max="2" width="12.5546875" customWidth="1"/>
    <col min="3" max="3" width="10.44140625" bestFit="1" customWidth="1"/>
    <col min="5" max="5" width="11.21875" bestFit="1" customWidth="1"/>
    <col min="7" max="7" width="11.21875" bestFit="1" customWidth="1"/>
  </cols>
  <sheetData>
    <row r="1" spans="1:9" x14ac:dyDescent="0.3">
      <c r="A1" s="8" t="s">
        <v>4</v>
      </c>
    </row>
    <row r="3" spans="1:9" x14ac:dyDescent="0.3">
      <c r="A3" s="8" t="s">
        <v>18</v>
      </c>
      <c r="B3" s="1" t="s">
        <v>0</v>
      </c>
      <c r="C3" s="1" t="s">
        <v>1</v>
      </c>
      <c r="D3" s="1"/>
      <c r="E3" s="1" t="s">
        <v>2</v>
      </c>
      <c r="F3" s="2" t="s">
        <v>3</v>
      </c>
    </row>
    <row r="4" spans="1:9" x14ac:dyDescent="0.3">
      <c r="A4" t="s">
        <v>87</v>
      </c>
      <c r="B4" s="3">
        <v>28946</v>
      </c>
      <c r="C4" s="3">
        <v>29165</v>
      </c>
      <c r="D4" s="4">
        <f t="shared" ref="D4:D5" si="0">IF(B4&gt;0,C4-B4+1,0)</f>
        <v>220</v>
      </c>
      <c r="E4" s="5">
        <v>3624</v>
      </c>
      <c r="F4" s="5"/>
      <c r="G4" s="6">
        <f>E4/366*D4</f>
        <v>2178.3606557377047</v>
      </c>
      <c r="I4" s="14"/>
    </row>
    <row r="5" spans="1:9" x14ac:dyDescent="0.3">
      <c r="B5" s="3">
        <v>29166</v>
      </c>
      <c r="C5" s="3">
        <v>29311</v>
      </c>
      <c r="D5" s="4">
        <f t="shared" si="0"/>
        <v>146</v>
      </c>
      <c r="E5" s="5">
        <v>4365</v>
      </c>
      <c r="F5" s="5"/>
      <c r="G5" s="6">
        <f>E5/366*D5</f>
        <v>1741.2295081967213</v>
      </c>
    </row>
    <row r="6" spans="1:9" x14ac:dyDescent="0.3">
      <c r="B6" s="7"/>
      <c r="C6" s="7"/>
      <c r="D6" s="4">
        <f>SUM(D4:D5)</f>
        <v>366</v>
      </c>
      <c r="E6" s="5"/>
      <c r="F6" s="5"/>
      <c r="G6" s="13">
        <f>SUM(G4:G5)</f>
        <v>3919.5901639344261</v>
      </c>
    </row>
    <row r="8" spans="1:9" x14ac:dyDescent="0.3">
      <c r="A8" s="8" t="s">
        <v>18</v>
      </c>
      <c r="B8" s="1" t="s">
        <v>0</v>
      </c>
      <c r="C8" s="1" t="s">
        <v>1</v>
      </c>
      <c r="D8" s="1"/>
      <c r="E8" s="1" t="s">
        <v>2</v>
      </c>
      <c r="F8" s="2" t="s">
        <v>3</v>
      </c>
    </row>
    <row r="9" spans="1:9" x14ac:dyDescent="0.3">
      <c r="A9" t="s">
        <v>88</v>
      </c>
      <c r="B9" s="3">
        <v>28946</v>
      </c>
      <c r="C9" s="3">
        <v>29165</v>
      </c>
      <c r="D9" s="4">
        <f t="shared" ref="D9:D10" si="1">IF(B9&gt;0,C9-B9+1,0)</f>
        <v>220</v>
      </c>
      <c r="E9" s="5">
        <v>3794</v>
      </c>
      <c r="F9" s="5"/>
      <c r="G9" s="6">
        <f>E9/366*D9</f>
        <v>2280.5464480874316</v>
      </c>
      <c r="I9" s="14"/>
    </row>
    <row r="10" spans="1:9" x14ac:dyDescent="0.3">
      <c r="B10" s="3">
        <v>29166</v>
      </c>
      <c r="C10" s="3">
        <v>29311</v>
      </c>
      <c r="D10" s="4">
        <f t="shared" si="1"/>
        <v>146</v>
      </c>
      <c r="E10" s="5">
        <v>4569</v>
      </c>
      <c r="F10" s="5"/>
      <c r="G10" s="6">
        <f>E10/366*D10</f>
        <v>1822.6065573770493</v>
      </c>
    </row>
    <row r="11" spans="1:9" x14ac:dyDescent="0.3">
      <c r="B11" s="7"/>
      <c r="C11" s="7"/>
      <c r="D11" s="4">
        <f>SUM(D9:D10)</f>
        <v>366</v>
      </c>
      <c r="E11" s="5"/>
      <c r="F11" s="5"/>
      <c r="G11" s="13">
        <f>SUM(G9:G10)</f>
        <v>4103.1530054644809</v>
      </c>
    </row>
    <row r="13" spans="1:9" x14ac:dyDescent="0.3">
      <c r="A13" s="8" t="s">
        <v>123</v>
      </c>
      <c r="B13" s="1" t="s">
        <v>0</v>
      </c>
      <c r="C13" s="1" t="s">
        <v>1</v>
      </c>
      <c r="D13" s="1"/>
      <c r="E13" s="1" t="s">
        <v>2</v>
      </c>
      <c r="F13" s="2" t="s">
        <v>3</v>
      </c>
    </row>
    <row r="14" spans="1:9" x14ac:dyDescent="0.3">
      <c r="A14" t="s">
        <v>89</v>
      </c>
      <c r="B14" s="3">
        <v>28946</v>
      </c>
      <c r="C14" s="3">
        <v>29165</v>
      </c>
      <c r="D14" s="4">
        <f t="shared" ref="D14:D15" si="2">IF(B14&gt;0,C14-B14+1,0)</f>
        <v>220</v>
      </c>
      <c r="E14" s="5">
        <v>3683</v>
      </c>
      <c r="F14" s="5"/>
      <c r="G14" s="6">
        <f>E14/366*D14</f>
        <v>2213.8251366120217</v>
      </c>
    </row>
    <row r="15" spans="1:9" x14ac:dyDescent="0.3">
      <c r="B15" s="3">
        <v>29166</v>
      </c>
      <c r="C15" s="3">
        <v>29311</v>
      </c>
      <c r="D15" s="4">
        <f t="shared" si="2"/>
        <v>146</v>
      </c>
      <c r="E15" s="5">
        <v>4434</v>
      </c>
      <c r="F15" s="5"/>
      <c r="G15" s="6">
        <f>E15/366*D15</f>
        <v>1768.7540983606557</v>
      </c>
    </row>
    <row r="16" spans="1:9" x14ac:dyDescent="0.3">
      <c r="B16" s="7"/>
      <c r="C16" s="7"/>
      <c r="D16" s="4">
        <f>SUM(D14:D15)</f>
        <v>366</v>
      </c>
      <c r="E16" s="5"/>
      <c r="F16" s="5"/>
      <c r="G16" s="13">
        <f>SUM(G14:G15)</f>
        <v>3982.5792349726771</v>
      </c>
    </row>
    <row r="18" spans="1:7" x14ac:dyDescent="0.3">
      <c r="A18" s="8" t="s">
        <v>123</v>
      </c>
      <c r="B18" s="1" t="s">
        <v>0</v>
      </c>
      <c r="C18" s="1" t="s">
        <v>1</v>
      </c>
      <c r="D18" s="1"/>
      <c r="E18" s="1" t="s">
        <v>2</v>
      </c>
      <c r="F18" s="2" t="s">
        <v>3</v>
      </c>
    </row>
    <row r="19" spans="1:7" x14ac:dyDescent="0.3">
      <c r="A19" t="s">
        <v>115</v>
      </c>
      <c r="B19" s="3">
        <v>28946</v>
      </c>
      <c r="C19" s="3">
        <v>29165</v>
      </c>
      <c r="D19" s="4">
        <f t="shared" ref="D19:D20" si="3">IF(B19&gt;0,C19-B19+1,0)</f>
        <v>220</v>
      </c>
      <c r="E19" s="5">
        <v>3848</v>
      </c>
      <c r="F19" s="5"/>
      <c r="G19" s="6">
        <f t="shared" ref="G19:G20" si="4">E19/366*D19</f>
        <v>2313.0054644808743</v>
      </c>
    </row>
    <row r="20" spans="1:7" x14ac:dyDescent="0.3">
      <c r="B20" s="3">
        <v>29166</v>
      </c>
      <c r="C20" s="3">
        <v>29311</v>
      </c>
      <c r="D20" s="4">
        <f t="shared" si="3"/>
        <v>146</v>
      </c>
      <c r="E20" s="5">
        <v>4635</v>
      </c>
      <c r="F20" s="5"/>
      <c r="G20" s="6">
        <f t="shared" si="4"/>
        <v>1848.9344262295081</v>
      </c>
    </row>
    <row r="21" spans="1:7" x14ac:dyDescent="0.3">
      <c r="B21" s="7"/>
      <c r="C21" s="7"/>
      <c r="D21" s="4">
        <f>SUM(D19:D20)</f>
        <v>366</v>
      </c>
      <c r="E21" s="5"/>
      <c r="F21" s="5"/>
      <c r="G21" s="13">
        <f>SUM(G19:G20)</f>
        <v>4161.9398907103823</v>
      </c>
    </row>
    <row r="23" spans="1:7" x14ac:dyDescent="0.3">
      <c r="A23" s="8" t="s">
        <v>123</v>
      </c>
      <c r="B23" s="1" t="s">
        <v>0</v>
      </c>
      <c r="C23" s="1" t="s">
        <v>1</v>
      </c>
      <c r="D23" s="1"/>
      <c r="E23" s="1" t="s">
        <v>2</v>
      </c>
      <c r="F23" s="2" t="s">
        <v>3</v>
      </c>
    </row>
    <row r="24" spans="1:7" x14ac:dyDescent="0.3">
      <c r="A24" t="s">
        <v>21</v>
      </c>
      <c r="B24" s="3">
        <v>28946</v>
      </c>
      <c r="C24" s="3">
        <v>29165</v>
      </c>
      <c r="D24" s="4">
        <f t="shared" ref="D24:D25" si="5">IF(B24&gt;0,C24-B24+1,0)</f>
        <v>220</v>
      </c>
      <c r="E24" s="5">
        <v>4031</v>
      </c>
      <c r="F24" s="5"/>
      <c r="G24" s="6">
        <f t="shared" ref="G24:G25" si="6">E24/366*D24</f>
        <v>2423.0054644808743</v>
      </c>
    </row>
    <row r="25" spans="1:7" x14ac:dyDescent="0.3">
      <c r="B25" s="3">
        <v>29166</v>
      </c>
      <c r="C25" s="3">
        <v>29311</v>
      </c>
      <c r="D25" s="4">
        <f t="shared" si="5"/>
        <v>146</v>
      </c>
      <c r="E25" s="5">
        <v>4854</v>
      </c>
      <c r="F25" s="5"/>
      <c r="G25" s="6">
        <f t="shared" si="6"/>
        <v>1936.2950819672133</v>
      </c>
    </row>
    <row r="26" spans="1:7" x14ac:dyDescent="0.3">
      <c r="B26" s="7"/>
      <c r="C26" s="7"/>
      <c r="D26" s="4">
        <f>SUM(D24:D25)</f>
        <v>366</v>
      </c>
      <c r="E26" s="5"/>
      <c r="F26" s="5"/>
      <c r="G26" s="13">
        <f>SUM(G24:G25)</f>
        <v>4359.3005464480875</v>
      </c>
    </row>
    <row r="28" spans="1:7" x14ac:dyDescent="0.3">
      <c r="A28" s="8" t="s">
        <v>123</v>
      </c>
      <c r="B28" s="1" t="s">
        <v>0</v>
      </c>
      <c r="C28" s="1" t="s">
        <v>1</v>
      </c>
      <c r="D28" s="1"/>
      <c r="E28" s="1" t="s">
        <v>2</v>
      </c>
      <c r="F28" s="2" t="s">
        <v>3</v>
      </c>
    </row>
    <row r="29" spans="1:7" x14ac:dyDescent="0.3">
      <c r="A29" t="s">
        <v>23</v>
      </c>
      <c r="B29" s="3">
        <v>28946</v>
      </c>
      <c r="C29" s="3">
        <v>29165</v>
      </c>
      <c r="D29" s="4">
        <f t="shared" ref="D29:D30" si="7">IF(B29&gt;0,C29-B29+1,0)</f>
        <v>220</v>
      </c>
      <c r="E29" s="5">
        <v>4229</v>
      </c>
      <c r="F29" s="5"/>
      <c r="G29" s="6">
        <f t="shared" ref="G29:G30" si="8">E29/366*D29</f>
        <v>2542.0218579234975</v>
      </c>
    </row>
    <row r="30" spans="1:7" x14ac:dyDescent="0.3">
      <c r="B30" s="3">
        <v>29166</v>
      </c>
      <c r="C30" s="3">
        <v>29311</v>
      </c>
      <c r="D30" s="4">
        <f t="shared" si="7"/>
        <v>146</v>
      </c>
      <c r="E30" s="5">
        <v>5094</v>
      </c>
      <c r="F30" s="5"/>
      <c r="G30" s="6">
        <f t="shared" si="8"/>
        <v>2032.0327868852457</v>
      </c>
    </row>
    <row r="31" spans="1:7" x14ac:dyDescent="0.3">
      <c r="B31" s="7"/>
      <c r="C31" s="7"/>
      <c r="D31" s="4">
        <f>SUM(D29:D30)</f>
        <v>366</v>
      </c>
      <c r="E31" s="5"/>
      <c r="F31" s="5"/>
      <c r="G31" s="13">
        <f>SUM(G29:G30)</f>
        <v>4574.0546448087434</v>
      </c>
    </row>
    <row r="33" spans="1:7" x14ac:dyDescent="0.3">
      <c r="A33" s="8" t="s">
        <v>123</v>
      </c>
      <c r="B33" s="1" t="s">
        <v>0</v>
      </c>
      <c r="C33" s="1" t="s">
        <v>1</v>
      </c>
      <c r="D33" s="1"/>
      <c r="E33" s="1" t="s">
        <v>2</v>
      </c>
      <c r="F33" s="2" t="s">
        <v>3</v>
      </c>
    </row>
    <row r="34" spans="1:7" x14ac:dyDescent="0.3">
      <c r="A34" t="s">
        <v>24</v>
      </c>
      <c r="B34" s="3">
        <v>28946</v>
      </c>
      <c r="C34" s="3">
        <v>29165</v>
      </c>
      <c r="D34" s="4">
        <f t="shared" ref="D34:D35" si="9">IF(B34&gt;0,C34-B34+1,0)</f>
        <v>220</v>
      </c>
      <c r="E34" s="5">
        <v>4606</v>
      </c>
      <c r="F34" s="5"/>
      <c r="G34" s="6">
        <f t="shared" ref="G34:G35" si="10">E34/366*D34</f>
        <v>2768.633879781421</v>
      </c>
    </row>
    <row r="35" spans="1:7" x14ac:dyDescent="0.3">
      <c r="A35" t="s">
        <v>33</v>
      </c>
      <c r="B35" s="3">
        <v>29166</v>
      </c>
      <c r="C35" s="3">
        <v>29311</v>
      </c>
      <c r="D35" s="4">
        <f t="shared" si="9"/>
        <v>146</v>
      </c>
      <c r="E35" s="5">
        <v>5550</v>
      </c>
      <c r="F35" s="5"/>
      <c r="G35" s="6">
        <f t="shared" si="10"/>
        <v>2213.9344262295081</v>
      </c>
    </row>
    <row r="36" spans="1:7" x14ac:dyDescent="0.3">
      <c r="B36" s="7"/>
      <c r="C36" s="7"/>
      <c r="D36" s="4">
        <f>SUM(D34:D35)</f>
        <v>366</v>
      </c>
      <c r="E36" s="5"/>
      <c r="F36" s="5"/>
      <c r="G36" s="13">
        <f>SUM(G34:G35)</f>
        <v>4982.5683060109295</v>
      </c>
    </row>
    <row r="38" spans="1:7" x14ac:dyDescent="0.3">
      <c r="A38" s="8" t="s">
        <v>123</v>
      </c>
      <c r="B38" s="1" t="s">
        <v>0</v>
      </c>
      <c r="C38" s="1" t="s">
        <v>1</v>
      </c>
      <c r="D38" s="1"/>
      <c r="E38" s="1" t="s">
        <v>2</v>
      </c>
      <c r="F38" s="2" t="s">
        <v>3</v>
      </c>
    </row>
    <row r="39" spans="1:7" x14ac:dyDescent="0.3">
      <c r="A39" t="s">
        <v>117</v>
      </c>
      <c r="B39" s="3">
        <v>28946</v>
      </c>
      <c r="C39" s="3">
        <v>29165</v>
      </c>
      <c r="D39" s="4">
        <f t="shared" ref="D39:D40" si="11">IF(B39&gt;0,C39-B39+1,0)</f>
        <v>220</v>
      </c>
      <c r="E39" s="5">
        <v>4428</v>
      </c>
      <c r="F39" s="5"/>
      <c r="G39" s="6">
        <f t="shared" ref="G39:G40" si="12">E39/366*D39</f>
        <v>2661.6393442622953</v>
      </c>
    </row>
    <row r="40" spans="1:7" x14ac:dyDescent="0.3">
      <c r="A40" t="s">
        <v>25</v>
      </c>
      <c r="B40" s="3">
        <v>29166</v>
      </c>
      <c r="C40" s="3">
        <v>29311</v>
      </c>
      <c r="D40" s="4">
        <f t="shared" si="11"/>
        <v>146</v>
      </c>
      <c r="E40" s="5">
        <v>5334</v>
      </c>
      <c r="F40" s="5"/>
      <c r="G40" s="6">
        <f t="shared" si="12"/>
        <v>2127.7704918032787</v>
      </c>
    </row>
    <row r="41" spans="1:7" x14ac:dyDescent="0.3">
      <c r="B41" s="7"/>
      <c r="C41" s="7"/>
      <c r="D41" s="4">
        <f>SUM(D39:D40)</f>
        <v>366</v>
      </c>
      <c r="E41" s="5"/>
      <c r="F41" s="5"/>
      <c r="G41" s="13">
        <f>SUM(G39:G40)</f>
        <v>4789.4098360655735</v>
      </c>
    </row>
    <row r="43" spans="1:7" x14ac:dyDescent="0.3">
      <c r="A43" s="8" t="s">
        <v>123</v>
      </c>
      <c r="B43" s="1" t="s">
        <v>0</v>
      </c>
      <c r="C43" s="1" t="s">
        <v>1</v>
      </c>
      <c r="D43" s="1"/>
      <c r="E43" s="1" t="s">
        <v>2</v>
      </c>
      <c r="F43" s="2" t="s">
        <v>3</v>
      </c>
    </row>
    <row r="44" spans="1:7" x14ac:dyDescent="0.3">
      <c r="A44" t="s">
        <v>117</v>
      </c>
      <c r="B44" s="3">
        <v>28946</v>
      </c>
      <c r="C44" s="3">
        <v>29165</v>
      </c>
      <c r="D44" s="4">
        <f t="shared" ref="D44:D45" si="13">IF(B44&gt;0,C44-B44+1,0)</f>
        <v>220</v>
      </c>
      <c r="E44" s="5">
        <v>4811</v>
      </c>
      <c r="F44" s="5"/>
      <c r="G44" s="6">
        <f t="shared" ref="G44:G45" si="14">E44/366*D44</f>
        <v>2891.8579234972676</v>
      </c>
    </row>
    <row r="45" spans="1:7" x14ac:dyDescent="0.3">
      <c r="A45" t="s">
        <v>26</v>
      </c>
      <c r="B45" s="3">
        <v>29166</v>
      </c>
      <c r="C45" s="3">
        <v>29311</v>
      </c>
      <c r="D45" s="4">
        <f t="shared" si="13"/>
        <v>146</v>
      </c>
      <c r="E45" s="5">
        <v>5793</v>
      </c>
      <c r="F45" s="5"/>
      <c r="G45" s="6">
        <f t="shared" si="14"/>
        <v>2310.8688524590161</v>
      </c>
    </row>
    <row r="46" spans="1:7" x14ac:dyDescent="0.3">
      <c r="B46" s="7"/>
      <c r="C46" s="7"/>
      <c r="D46" s="4">
        <f>SUM(D44:D45)</f>
        <v>366</v>
      </c>
      <c r="E46" s="5"/>
      <c r="F46" s="5"/>
      <c r="G46" s="13">
        <f>SUM(G44:G45)</f>
        <v>5202.7267759562837</v>
      </c>
    </row>
    <row r="48" spans="1:7" x14ac:dyDescent="0.3">
      <c r="A48" s="8" t="s">
        <v>27</v>
      </c>
      <c r="B48" s="1" t="s">
        <v>0</v>
      </c>
      <c r="C48" s="1" t="s">
        <v>1</v>
      </c>
      <c r="D48" s="1"/>
      <c r="E48" s="1" t="s">
        <v>2</v>
      </c>
      <c r="F48" s="2" t="s">
        <v>3</v>
      </c>
    </row>
    <row r="49" spans="1:7" x14ac:dyDescent="0.3">
      <c r="B49" s="3">
        <v>28946</v>
      </c>
      <c r="C49" s="3">
        <v>29165</v>
      </c>
      <c r="D49" s="4">
        <f t="shared" ref="D49:D50" si="15">IF(B49&gt;0,C49-B49+1,0)</f>
        <v>220</v>
      </c>
      <c r="E49" s="5">
        <v>4935</v>
      </c>
      <c r="F49" s="5"/>
      <c r="G49" s="6">
        <f t="shared" ref="G49:G50" si="16">E49/366*D49</f>
        <v>2966.3934426229507</v>
      </c>
    </row>
    <row r="50" spans="1:7" x14ac:dyDescent="0.3">
      <c r="B50" s="3">
        <v>29166</v>
      </c>
      <c r="C50" s="3">
        <v>29311</v>
      </c>
      <c r="D50" s="4">
        <f t="shared" si="15"/>
        <v>146</v>
      </c>
      <c r="E50" s="5">
        <v>5943</v>
      </c>
      <c r="F50" s="5"/>
      <c r="G50" s="6">
        <f t="shared" si="16"/>
        <v>2370.7049180327867</v>
      </c>
    </row>
    <row r="51" spans="1:7" x14ac:dyDescent="0.3">
      <c r="B51" s="7"/>
      <c r="C51" s="7"/>
      <c r="D51" s="4">
        <f>SUM(D49:D50)</f>
        <v>366</v>
      </c>
      <c r="E51" s="5"/>
      <c r="F51" s="5"/>
      <c r="G51" s="13">
        <f>SUM(G49:G50)</f>
        <v>5337.0983606557375</v>
      </c>
    </row>
    <row r="53" spans="1:7" x14ac:dyDescent="0.3">
      <c r="A53" s="8" t="s">
        <v>30</v>
      </c>
      <c r="B53" s="1" t="s">
        <v>0</v>
      </c>
      <c r="C53" s="1" t="s">
        <v>1</v>
      </c>
      <c r="D53" s="1"/>
      <c r="E53" s="1" t="s">
        <v>2</v>
      </c>
      <c r="F53" s="2" t="s">
        <v>3</v>
      </c>
    </row>
    <row r="54" spans="1:7" x14ac:dyDescent="0.3">
      <c r="A54" t="s">
        <v>60</v>
      </c>
      <c r="B54" s="3">
        <v>28946</v>
      </c>
      <c r="C54" s="3">
        <v>29165</v>
      </c>
      <c r="D54" s="4">
        <f t="shared" ref="D54:D55" si="17">IF(B54&gt;0,C54-B54+1,0)</f>
        <v>220</v>
      </c>
      <c r="E54" s="5">
        <v>5057</v>
      </c>
      <c r="F54" s="5"/>
      <c r="G54" s="6">
        <f t="shared" ref="G54:G55" si="18">E54/366*D54</f>
        <v>3039.7267759562842</v>
      </c>
    </row>
    <row r="55" spans="1:7" x14ac:dyDescent="0.3">
      <c r="B55" s="3">
        <v>29166</v>
      </c>
      <c r="C55" s="3">
        <v>29311</v>
      </c>
      <c r="D55" s="4">
        <f t="shared" si="17"/>
        <v>146</v>
      </c>
      <c r="E55" s="5">
        <v>6090</v>
      </c>
      <c r="F55" s="5"/>
      <c r="G55" s="6">
        <f t="shared" si="18"/>
        <v>2429.344262295082</v>
      </c>
    </row>
    <row r="56" spans="1:7" x14ac:dyDescent="0.3">
      <c r="B56" s="7"/>
      <c r="C56" s="7"/>
      <c r="D56" s="4">
        <f>SUM(D54:D55)</f>
        <v>366</v>
      </c>
      <c r="E56" s="5"/>
      <c r="F56" s="5"/>
      <c r="G56" s="13">
        <f>SUM(G54:G55)</f>
        <v>5469.0710382513662</v>
      </c>
    </row>
    <row r="58" spans="1:7" x14ac:dyDescent="0.3">
      <c r="A58" s="8" t="s">
        <v>30</v>
      </c>
      <c r="B58" s="1" t="s">
        <v>0</v>
      </c>
      <c r="C58" s="1" t="s">
        <v>1</v>
      </c>
      <c r="D58" s="1"/>
      <c r="E58" s="1" t="s">
        <v>2</v>
      </c>
      <c r="F58" s="2" t="s">
        <v>3</v>
      </c>
    </row>
    <row r="59" spans="1:7" x14ac:dyDescent="0.3">
      <c r="A59" t="s">
        <v>56</v>
      </c>
      <c r="B59" s="3">
        <v>28946</v>
      </c>
      <c r="C59" s="3">
        <v>29165</v>
      </c>
      <c r="D59" s="4">
        <f t="shared" ref="D59:D60" si="19">IF(B59&gt;0,C59-B59+1,0)</f>
        <v>220</v>
      </c>
      <c r="E59" s="5">
        <v>5252</v>
      </c>
      <c r="F59" s="5"/>
      <c r="G59" s="6">
        <f t="shared" ref="G59:G60" si="20">E59/366*D59</f>
        <v>3156.9398907103828</v>
      </c>
    </row>
    <row r="60" spans="1:7" x14ac:dyDescent="0.3">
      <c r="B60" s="3">
        <v>29166</v>
      </c>
      <c r="C60" s="3">
        <v>29311</v>
      </c>
      <c r="D60" s="4">
        <f t="shared" si="19"/>
        <v>146</v>
      </c>
      <c r="E60" s="5">
        <v>6327</v>
      </c>
      <c r="F60" s="5"/>
      <c r="G60" s="6">
        <f t="shared" si="20"/>
        <v>2523.8852459016393</v>
      </c>
    </row>
    <row r="61" spans="1:7" x14ac:dyDescent="0.3">
      <c r="B61" s="7"/>
      <c r="C61" s="7"/>
      <c r="D61" s="4">
        <f>SUM(D59:D60)</f>
        <v>366</v>
      </c>
      <c r="E61" s="5"/>
      <c r="F61" s="5"/>
      <c r="G61" s="13">
        <f>SUM(G59:G60)</f>
        <v>5680.8251366120221</v>
      </c>
    </row>
  </sheetData>
  <pageMargins left="0.70866141732283472" right="0.70866141732283472" top="0.74803149606299213" bottom="0.74803149606299213" header="0.31496062992125984" footer="0.31496062992125984"/>
  <pageSetup paperSize="9" scale="83" fitToWidth="0" orientation="portrait" r:id="rId1"/>
  <headerFooter>
    <oddHeader>&amp;A</oddHeader>
    <oddFoote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61"/>
  <sheetViews>
    <sheetView topLeftCell="A34" workbookViewId="0">
      <selection activeCell="G73" sqref="G73"/>
    </sheetView>
  </sheetViews>
  <sheetFormatPr defaultRowHeight="14.4" x14ac:dyDescent="0.3"/>
  <cols>
    <col min="1" max="1" width="30.44140625" bestFit="1" customWidth="1"/>
    <col min="2" max="3" width="10.44140625" bestFit="1" customWidth="1"/>
    <col min="5" max="5" width="10.77734375" bestFit="1" customWidth="1"/>
    <col min="7" max="7" width="10.21875" bestFit="1" customWidth="1"/>
  </cols>
  <sheetData>
    <row r="1" spans="1:10" x14ac:dyDescent="0.3">
      <c r="A1" s="8" t="s">
        <v>4</v>
      </c>
      <c r="B1" s="14" t="s">
        <v>78</v>
      </c>
    </row>
    <row r="3" spans="1:10" x14ac:dyDescent="0.3">
      <c r="A3" s="8" t="s">
        <v>80</v>
      </c>
      <c r="B3" s="1" t="s">
        <v>0</v>
      </c>
      <c r="C3" s="1" t="s">
        <v>1</v>
      </c>
      <c r="D3" s="1"/>
      <c r="E3" s="1" t="s">
        <v>2</v>
      </c>
      <c r="F3" s="2" t="s">
        <v>3</v>
      </c>
    </row>
    <row r="4" spans="1:10" x14ac:dyDescent="0.3">
      <c r="A4" t="s">
        <v>87</v>
      </c>
      <c r="B4" s="3">
        <v>28581</v>
      </c>
      <c r="C4" s="3">
        <v>28800</v>
      </c>
      <c r="D4" s="4">
        <f t="shared" ref="D4:D5" si="0">IF(B4&gt;0,C4-B4+1,0)</f>
        <v>220</v>
      </c>
      <c r="E4" s="5">
        <v>2967</v>
      </c>
      <c r="F4" s="5"/>
      <c r="G4" s="6">
        <f>E4/365*D4</f>
        <v>1788.3287671232877</v>
      </c>
    </row>
    <row r="5" spans="1:10" x14ac:dyDescent="0.3">
      <c r="B5" s="3">
        <v>28801</v>
      </c>
      <c r="C5" s="3">
        <v>28945</v>
      </c>
      <c r="D5" s="4">
        <f t="shared" si="0"/>
        <v>145</v>
      </c>
      <c r="E5" s="5">
        <v>3624</v>
      </c>
      <c r="F5" s="5"/>
      <c r="G5" s="6">
        <f>E5/365*D5</f>
        <v>1439.6712328767121</v>
      </c>
    </row>
    <row r="6" spans="1:10" x14ac:dyDescent="0.3">
      <c r="B6" s="7"/>
      <c r="C6" s="7"/>
      <c r="D6" s="4">
        <f>SUM(D4:D5)</f>
        <v>365</v>
      </c>
      <c r="E6" s="5"/>
      <c r="F6" s="5"/>
      <c r="G6" s="13">
        <f>SUM(G4:G5)</f>
        <v>3228</v>
      </c>
    </row>
    <row r="8" spans="1:10" x14ac:dyDescent="0.3">
      <c r="A8" s="8" t="s">
        <v>80</v>
      </c>
      <c r="B8" s="1" t="s">
        <v>0</v>
      </c>
      <c r="C8" s="1" t="s">
        <v>1</v>
      </c>
      <c r="D8" s="1"/>
      <c r="E8" s="1" t="s">
        <v>2</v>
      </c>
      <c r="F8" s="2" t="s">
        <v>3</v>
      </c>
    </row>
    <row r="9" spans="1:10" x14ac:dyDescent="0.3">
      <c r="A9" t="s">
        <v>88</v>
      </c>
      <c r="B9" s="3">
        <v>28581</v>
      </c>
      <c r="C9" s="3">
        <v>28800</v>
      </c>
      <c r="D9" s="4">
        <f t="shared" ref="D9:D10" si="1">IF(B9&gt;0,C9-B9+1,0)</f>
        <v>220</v>
      </c>
      <c r="E9" s="5">
        <v>3106</v>
      </c>
      <c r="F9" s="5"/>
      <c r="G9" s="6">
        <f>E9/365*D9</f>
        <v>1872.1095890410961</v>
      </c>
    </row>
    <row r="10" spans="1:10" x14ac:dyDescent="0.3">
      <c r="B10" s="3">
        <v>28801</v>
      </c>
      <c r="C10" s="3">
        <v>28945</v>
      </c>
      <c r="D10" s="4">
        <f t="shared" si="1"/>
        <v>145</v>
      </c>
      <c r="E10" s="5">
        <v>3794</v>
      </c>
      <c r="F10" s="5"/>
      <c r="G10" s="6">
        <f>E10/365*D10</f>
        <v>1507.2054794520548</v>
      </c>
    </row>
    <row r="11" spans="1:10" x14ac:dyDescent="0.3">
      <c r="B11" s="7"/>
      <c r="C11" s="7"/>
      <c r="D11" s="4">
        <f>SUM(D9:D10)</f>
        <v>365</v>
      </c>
      <c r="E11" s="5"/>
      <c r="F11" s="5"/>
      <c r="G11" s="13">
        <f>SUM(G9:G10)</f>
        <v>3379.3150684931506</v>
      </c>
    </row>
    <row r="13" spans="1:10" x14ac:dyDescent="0.3">
      <c r="A13" s="8" t="s">
        <v>123</v>
      </c>
      <c r="B13" s="1" t="s">
        <v>0</v>
      </c>
      <c r="C13" s="1" t="s">
        <v>1</v>
      </c>
      <c r="D13" s="1"/>
      <c r="E13" s="1" t="s">
        <v>2</v>
      </c>
      <c r="F13" s="2" t="s">
        <v>3</v>
      </c>
      <c r="J13" s="14"/>
    </row>
    <row r="14" spans="1:10" x14ac:dyDescent="0.3">
      <c r="A14" t="s">
        <v>89</v>
      </c>
      <c r="B14" s="3">
        <v>28581</v>
      </c>
      <c r="C14" s="3">
        <v>28800</v>
      </c>
      <c r="D14" s="4">
        <f t="shared" ref="D14:D15" si="2">IF(B14&gt;0,C14-B14+1,0)</f>
        <v>220</v>
      </c>
      <c r="E14" s="5">
        <v>3015</v>
      </c>
      <c r="F14" s="5"/>
      <c r="G14" s="6">
        <f>E14/365*D14</f>
        <v>1817.2602739726026</v>
      </c>
    </row>
    <row r="15" spans="1:10" x14ac:dyDescent="0.3">
      <c r="B15" s="3">
        <v>28801</v>
      </c>
      <c r="C15" s="3">
        <v>28945</v>
      </c>
      <c r="D15" s="4">
        <f t="shared" si="2"/>
        <v>145</v>
      </c>
      <c r="E15" s="5">
        <v>3683</v>
      </c>
      <c r="F15" s="5"/>
      <c r="G15" s="6">
        <f>E15/365*D15</f>
        <v>1463.1095890410959</v>
      </c>
    </row>
    <row r="16" spans="1:10" x14ac:dyDescent="0.3">
      <c r="B16" s="7"/>
      <c r="C16" s="7"/>
      <c r="D16" s="4">
        <f>SUM(D14:D15)</f>
        <v>365</v>
      </c>
      <c r="E16" s="5"/>
      <c r="F16" s="5"/>
      <c r="G16" s="13">
        <f>SUM(G14:G15)</f>
        <v>3280.3698630136987</v>
      </c>
    </row>
    <row r="18" spans="1:7" x14ac:dyDescent="0.3">
      <c r="A18" s="8" t="s">
        <v>123</v>
      </c>
      <c r="B18" s="1" t="s">
        <v>0</v>
      </c>
      <c r="C18" s="1" t="s">
        <v>1</v>
      </c>
      <c r="D18" s="1"/>
      <c r="E18" s="1" t="s">
        <v>2</v>
      </c>
      <c r="F18" s="2" t="s">
        <v>3</v>
      </c>
    </row>
    <row r="19" spans="1:7" x14ac:dyDescent="0.3">
      <c r="A19" t="s">
        <v>19</v>
      </c>
      <c r="B19" s="3">
        <v>28581</v>
      </c>
      <c r="C19" s="3">
        <v>28800</v>
      </c>
      <c r="D19" s="4">
        <f t="shared" ref="D19:D20" si="3">IF(B19&gt;0,C19-B19+1,0)</f>
        <v>220</v>
      </c>
      <c r="E19" s="5">
        <v>3150</v>
      </c>
      <c r="F19" s="5"/>
      <c r="G19" s="6">
        <f>E19/365*D19</f>
        <v>1898.6301369863013</v>
      </c>
    </row>
    <row r="20" spans="1:7" x14ac:dyDescent="0.3">
      <c r="B20" s="3">
        <v>28801</v>
      </c>
      <c r="C20" s="3">
        <v>28945</v>
      </c>
      <c r="D20" s="4">
        <f t="shared" si="3"/>
        <v>145</v>
      </c>
      <c r="E20" s="5">
        <v>3848</v>
      </c>
      <c r="F20" s="5"/>
      <c r="G20" s="6">
        <f>E20/365*D20</f>
        <v>1528.6575342465753</v>
      </c>
    </row>
    <row r="21" spans="1:7" x14ac:dyDescent="0.3">
      <c r="B21" s="7"/>
      <c r="C21" s="7"/>
      <c r="D21" s="4">
        <f>SUM(D19:D20)</f>
        <v>365</v>
      </c>
      <c r="E21" s="5"/>
      <c r="F21" s="5"/>
      <c r="G21" s="13">
        <f>SUM(G19:G20)</f>
        <v>3427.2876712328766</v>
      </c>
    </row>
    <row r="23" spans="1:7" x14ac:dyDescent="0.3">
      <c r="A23" s="8" t="s">
        <v>123</v>
      </c>
      <c r="B23" s="1" t="s">
        <v>0</v>
      </c>
      <c r="C23" s="1" t="s">
        <v>1</v>
      </c>
      <c r="D23" s="1"/>
      <c r="E23" s="1" t="s">
        <v>2</v>
      </c>
      <c r="F23" s="2" t="s">
        <v>3</v>
      </c>
    </row>
    <row r="24" spans="1:7" x14ac:dyDescent="0.3">
      <c r="A24" t="s">
        <v>21</v>
      </c>
      <c r="B24" s="3">
        <v>28581</v>
      </c>
      <c r="C24" s="3">
        <v>28800</v>
      </c>
      <c r="D24" s="4">
        <f t="shared" ref="D24:D25" si="4">IF(B24&gt;0,C24-B24+1,0)</f>
        <v>220</v>
      </c>
      <c r="E24" s="5">
        <v>3300</v>
      </c>
      <c r="F24" s="5"/>
      <c r="G24" s="6">
        <f>E24/365*D24</f>
        <v>1989.041095890411</v>
      </c>
    </row>
    <row r="25" spans="1:7" x14ac:dyDescent="0.3">
      <c r="B25" s="3">
        <v>28801</v>
      </c>
      <c r="C25" s="3">
        <v>28945</v>
      </c>
      <c r="D25" s="4">
        <f t="shared" si="4"/>
        <v>145</v>
      </c>
      <c r="E25" s="5">
        <v>4031</v>
      </c>
      <c r="F25" s="5"/>
      <c r="G25" s="6">
        <f>E25/365*D25</f>
        <v>1601.3561643835617</v>
      </c>
    </row>
    <row r="26" spans="1:7" x14ac:dyDescent="0.3">
      <c r="B26" s="7"/>
      <c r="C26" s="7"/>
      <c r="D26" s="4">
        <f>SUM(D24:D25)</f>
        <v>365</v>
      </c>
      <c r="E26" s="5"/>
      <c r="F26" s="5"/>
      <c r="G26" s="13">
        <f>SUM(G24:G25)</f>
        <v>3590.3972602739727</v>
      </c>
    </row>
    <row r="28" spans="1:7" x14ac:dyDescent="0.3">
      <c r="A28" s="8" t="s">
        <v>123</v>
      </c>
      <c r="B28" s="1" t="s">
        <v>0</v>
      </c>
      <c r="C28" s="1" t="s">
        <v>1</v>
      </c>
      <c r="D28" s="1"/>
      <c r="E28" s="1" t="s">
        <v>2</v>
      </c>
      <c r="F28" s="2" t="s">
        <v>3</v>
      </c>
    </row>
    <row r="29" spans="1:7" x14ac:dyDescent="0.3">
      <c r="A29" t="s">
        <v>23</v>
      </c>
      <c r="B29" s="3">
        <v>28581</v>
      </c>
      <c r="C29" s="3">
        <v>28800</v>
      </c>
      <c r="D29" s="4">
        <f t="shared" ref="D29:D30" si="5">IF(B29&gt;0,C29-B29+1,0)</f>
        <v>220</v>
      </c>
      <c r="E29" s="5">
        <v>3462</v>
      </c>
      <c r="F29" s="5"/>
      <c r="G29" s="6">
        <f>E29/365*D29</f>
        <v>2086.6849315068494</v>
      </c>
    </row>
    <row r="30" spans="1:7" x14ac:dyDescent="0.3">
      <c r="B30" s="3">
        <v>28801</v>
      </c>
      <c r="C30" s="3">
        <v>28945</v>
      </c>
      <c r="D30" s="4">
        <f t="shared" si="5"/>
        <v>145</v>
      </c>
      <c r="E30" s="5">
        <v>4229</v>
      </c>
      <c r="F30" s="5"/>
      <c r="G30" s="6">
        <f>E30/365*D30</f>
        <v>1680.013698630137</v>
      </c>
    </row>
    <row r="31" spans="1:7" x14ac:dyDescent="0.3">
      <c r="B31" s="7"/>
      <c r="C31" s="7"/>
      <c r="D31" s="4">
        <f>SUM(D29:D30)</f>
        <v>365</v>
      </c>
      <c r="E31" s="5"/>
      <c r="F31" s="5"/>
      <c r="G31" s="13">
        <f>SUM(G29:G30)</f>
        <v>3766.6986301369861</v>
      </c>
    </row>
    <row r="33" spans="1:7" x14ac:dyDescent="0.3">
      <c r="A33" s="8" t="s">
        <v>123</v>
      </c>
      <c r="B33" s="1" t="s">
        <v>0</v>
      </c>
      <c r="C33" s="1" t="s">
        <v>1</v>
      </c>
      <c r="D33" s="1"/>
      <c r="E33" s="1" t="s">
        <v>2</v>
      </c>
      <c r="F33" s="2" t="s">
        <v>3</v>
      </c>
    </row>
    <row r="34" spans="1:7" x14ac:dyDescent="0.3">
      <c r="A34" t="s">
        <v>24</v>
      </c>
      <c r="B34" s="3">
        <v>28581</v>
      </c>
      <c r="C34" s="3">
        <v>28800</v>
      </c>
      <c r="D34" s="4">
        <f t="shared" ref="D34:D35" si="6">IF(B34&gt;0,C34-B34+1,0)</f>
        <v>220</v>
      </c>
      <c r="E34" s="5">
        <v>3771</v>
      </c>
      <c r="F34" s="5"/>
      <c r="G34" s="6">
        <f>E34/365*D34</f>
        <v>2272.9315068493152</v>
      </c>
    </row>
    <row r="35" spans="1:7" x14ac:dyDescent="0.3">
      <c r="A35" t="s">
        <v>33</v>
      </c>
      <c r="B35" s="3">
        <v>28801</v>
      </c>
      <c r="C35" s="3">
        <v>28945</v>
      </c>
      <c r="D35" s="4">
        <f t="shared" si="6"/>
        <v>145</v>
      </c>
      <c r="E35" s="5">
        <v>4606</v>
      </c>
      <c r="F35" s="5"/>
      <c r="G35" s="6">
        <f>E35/365*D35</f>
        <v>1829.7808219178082</v>
      </c>
    </row>
    <row r="36" spans="1:7" x14ac:dyDescent="0.3">
      <c r="B36" s="7"/>
      <c r="C36" s="7"/>
      <c r="D36" s="4">
        <f>SUM(D34:D35)</f>
        <v>365</v>
      </c>
      <c r="E36" s="5"/>
      <c r="F36" s="5"/>
      <c r="G36" s="13">
        <f>SUM(G34:G35)</f>
        <v>4102.7123287671238</v>
      </c>
    </row>
    <row r="38" spans="1:7" x14ac:dyDescent="0.3">
      <c r="A38" s="8" t="s">
        <v>123</v>
      </c>
      <c r="B38" s="1" t="s">
        <v>0</v>
      </c>
      <c r="C38" s="1" t="s">
        <v>1</v>
      </c>
      <c r="D38" s="1"/>
      <c r="E38" s="1" t="s">
        <v>2</v>
      </c>
      <c r="F38" s="2" t="s">
        <v>3</v>
      </c>
    </row>
    <row r="39" spans="1:7" x14ac:dyDescent="0.3">
      <c r="A39" t="s">
        <v>117</v>
      </c>
      <c r="B39" s="3">
        <v>28581</v>
      </c>
      <c r="C39" s="3">
        <v>28800</v>
      </c>
      <c r="D39" s="4">
        <f t="shared" ref="D39:D40" si="7">IF(B39&gt;0,C39-B39+1,0)</f>
        <v>220</v>
      </c>
      <c r="E39" s="5">
        <v>3625</v>
      </c>
      <c r="F39" s="5"/>
      <c r="G39" s="6">
        <f>E39/365*D39</f>
        <v>2184.9315068493152</v>
      </c>
    </row>
    <row r="40" spans="1:7" x14ac:dyDescent="0.3">
      <c r="A40" t="s">
        <v>25</v>
      </c>
      <c r="B40" s="3">
        <v>28801</v>
      </c>
      <c r="C40" s="3">
        <v>28945</v>
      </c>
      <c r="D40" s="4">
        <f t="shared" si="7"/>
        <v>145</v>
      </c>
      <c r="E40" s="5">
        <v>4428</v>
      </c>
      <c r="F40" s="5"/>
      <c r="G40" s="6">
        <f>E40/365*D40</f>
        <v>1759.0684931506848</v>
      </c>
    </row>
    <row r="41" spans="1:7" x14ac:dyDescent="0.3">
      <c r="B41" s="7"/>
      <c r="C41" s="7"/>
      <c r="D41" s="4">
        <f>SUM(D39:D40)</f>
        <v>365</v>
      </c>
      <c r="E41" s="5"/>
      <c r="F41" s="5"/>
      <c r="G41" s="13">
        <f>SUM(G39:G40)</f>
        <v>3944</v>
      </c>
    </row>
    <row r="43" spans="1:7" x14ac:dyDescent="0.3">
      <c r="A43" s="8" t="s">
        <v>123</v>
      </c>
      <c r="B43" s="1" t="s">
        <v>0</v>
      </c>
      <c r="C43" s="1" t="s">
        <v>1</v>
      </c>
      <c r="D43" s="1"/>
      <c r="E43" s="1" t="s">
        <v>2</v>
      </c>
      <c r="F43" s="2" t="s">
        <v>3</v>
      </c>
    </row>
    <row r="44" spans="1:7" x14ac:dyDescent="0.3">
      <c r="A44" t="s">
        <v>117</v>
      </c>
      <c r="B44" s="3">
        <v>28581</v>
      </c>
      <c r="C44" s="3">
        <v>28800</v>
      </c>
      <c r="D44" s="4">
        <f t="shared" ref="D44:D45" si="8">IF(B44&gt;0,C44-B44+1,0)</f>
        <v>220</v>
      </c>
      <c r="E44" s="5">
        <v>3939</v>
      </c>
      <c r="F44" s="5"/>
      <c r="G44" s="6">
        <f>E44/365*D44</f>
        <v>2374.1917808219177</v>
      </c>
    </row>
    <row r="45" spans="1:7" x14ac:dyDescent="0.3">
      <c r="A45" t="s">
        <v>26</v>
      </c>
      <c r="B45" s="3">
        <v>28801</v>
      </c>
      <c r="C45" s="3">
        <v>28945</v>
      </c>
      <c r="D45" s="4">
        <f t="shared" si="8"/>
        <v>145</v>
      </c>
      <c r="E45" s="5">
        <v>4811</v>
      </c>
      <c r="F45" s="5"/>
      <c r="G45" s="6">
        <f>E45/365*D45</f>
        <v>1911.2191780821918</v>
      </c>
    </row>
    <row r="46" spans="1:7" x14ac:dyDescent="0.3">
      <c r="B46" s="7"/>
      <c r="C46" s="7"/>
      <c r="D46" s="4">
        <f>SUM(D44:D45)</f>
        <v>365</v>
      </c>
      <c r="E46" s="5"/>
      <c r="F46" s="5"/>
      <c r="G46" s="13">
        <f>SUM(G44:G45)</f>
        <v>4285.4109589041091</v>
      </c>
    </row>
    <row r="48" spans="1:7" x14ac:dyDescent="0.3">
      <c r="A48" s="8" t="s">
        <v>27</v>
      </c>
      <c r="B48" s="1" t="s">
        <v>0</v>
      </c>
      <c r="C48" s="1" t="s">
        <v>1</v>
      </c>
      <c r="D48" s="1"/>
      <c r="E48" s="1" t="s">
        <v>2</v>
      </c>
      <c r="F48" s="2" t="s">
        <v>3</v>
      </c>
    </row>
    <row r="49" spans="1:7" x14ac:dyDescent="0.3">
      <c r="B49" s="3">
        <v>28581</v>
      </c>
      <c r="C49" s="3">
        <v>28800</v>
      </c>
      <c r="D49" s="4">
        <f t="shared" ref="D49:D50" si="9">IF(B49&gt;0,C49-B49+1,0)</f>
        <v>220</v>
      </c>
      <c r="E49" s="5">
        <v>4040</v>
      </c>
      <c r="F49" s="5"/>
      <c r="G49" s="6">
        <f>E49/365*D49</f>
        <v>2435.0684931506848</v>
      </c>
    </row>
    <row r="50" spans="1:7" x14ac:dyDescent="0.3">
      <c r="B50" s="3">
        <v>28801</v>
      </c>
      <c r="C50" s="3">
        <v>28945</v>
      </c>
      <c r="D50" s="4">
        <f t="shared" si="9"/>
        <v>145</v>
      </c>
      <c r="E50" s="5">
        <v>4935</v>
      </c>
      <c r="F50" s="5"/>
      <c r="G50" s="6">
        <f>E50/365*D50</f>
        <v>1960.4794520547944</v>
      </c>
    </row>
    <row r="51" spans="1:7" x14ac:dyDescent="0.3">
      <c r="B51" s="7"/>
      <c r="C51" s="7"/>
      <c r="D51" s="4">
        <f>SUM(D49:D50)</f>
        <v>365</v>
      </c>
      <c r="E51" s="5"/>
      <c r="F51" s="5"/>
      <c r="G51" s="13">
        <f>SUM(G49:G50)</f>
        <v>4395.5479452054788</v>
      </c>
    </row>
    <row r="53" spans="1:7" x14ac:dyDescent="0.3">
      <c r="A53" s="8" t="s">
        <v>30</v>
      </c>
      <c r="B53" s="1" t="s">
        <v>0</v>
      </c>
      <c r="C53" s="1" t="s">
        <v>1</v>
      </c>
      <c r="D53" s="1"/>
      <c r="E53" s="1" t="s">
        <v>2</v>
      </c>
      <c r="F53" s="2" t="s">
        <v>3</v>
      </c>
    </row>
    <row r="54" spans="1:7" x14ac:dyDescent="0.3">
      <c r="A54" t="s">
        <v>60</v>
      </c>
      <c r="B54" s="3">
        <v>28581</v>
      </c>
      <c r="C54" s="3">
        <v>28800</v>
      </c>
      <c r="D54" s="4">
        <f t="shared" ref="D54:D55" si="10">IF(B54&gt;0,C54-B54+1,0)</f>
        <v>220</v>
      </c>
      <c r="E54" s="5">
        <v>4140</v>
      </c>
      <c r="F54" s="5"/>
      <c r="G54" s="6">
        <f>E54/365*D54</f>
        <v>2495.3424657534247</v>
      </c>
    </row>
    <row r="55" spans="1:7" x14ac:dyDescent="0.3">
      <c r="B55" s="3">
        <v>28801</v>
      </c>
      <c r="C55" s="3">
        <v>28945</v>
      </c>
      <c r="D55" s="4">
        <f t="shared" si="10"/>
        <v>145</v>
      </c>
      <c r="E55" s="5">
        <v>5057</v>
      </c>
      <c r="F55" s="5"/>
      <c r="G55" s="6">
        <f>E55/365*D55</f>
        <v>2008.9452054794519</v>
      </c>
    </row>
    <row r="56" spans="1:7" x14ac:dyDescent="0.3">
      <c r="B56" s="7"/>
      <c r="C56" s="7"/>
      <c r="D56" s="4">
        <f>SUM(D54:D55)</f>
        <v>365</v>
      </c>
      <c r="E56" s="5"/>
      <c r="F56" s="5"/>
      <c r="G56" s="13">
        <f>SUM(G54:G55)</f>
        <v>4504.2876712328762</v>
      </c>
    </row>
    <row r="58" spans="1:7" x14ac:dyDescent="0.3">
      <c r="A58" s="8" t="s">
        <v>30</v>
      </c>
      <c r="B58" s="1" t="s">
        <v>0</v>
      </c>
      <c r="C58" s="1" t="s">
        <v>1</v>
      </c>
      <c r="D58" s="1"/>
      <c r="E58" s="1" t="s">
        <v>2</v>
      </c>
      <c r="F58" s="2" t="s">
        <v>3</v>
      </c>
    </row>
    <row r="59" spans="1:7" x14ac:dyDescent="0.3">
      <c r="A59" t="s">
        <v>56</v>
      </c>
      <c r="B59" s="3">
        <v>28581</v>
      </c>
      <c r="C59" s="3">
        <v>28800</v>
      </c>
      <c r="D59" s="4">
        <f t="shared" ref="D59:D60" si="11">IF(B59&gt;0,C59-B59+1,0)</f>
        <v>220</v>
      </c>
      <c r="E59" s="5">
        <v>4300</v>
      </c>
      <c r="F59" s="5"/>
      <c r="G59" s="6">
        <f>E59/365*D59</f>
        <v>2591.7808219178082</v>
      </c>
    </row>
    <row r="60" spans="1:7" x14ac:dyDescent="0.3">
      <c r="B60" s="3">
        <v>28801</v>
      </c>
      <c r="C60" s="3">
        <v>28945</v>
      </c>
      <c r="D60" s="4">
        <f t="shared" si="11"/>
        <v>145</v>
      </c>
      <c r="E60" s="5">
        <v>5252</v>
      </c>
      <c r="F60" s="5"/>
      <c r="G60" s="6">
        <f>E60/365*D60</f>
        <v>2086.4109589041095</v>
      </c>
    </row>
    <row r="61" spans="1:7" x14ac:dyDescent="0.3">
      <c r="B61" s="7"/>
      <c r="C61" s="7"/>
      <c r="D61" s="4">
        <f>SUM(D59:D60)</f>
        <v>365</v>
      </c>
      <c r="E61" s="5"/>
      <c r="F61" s="5"/>
      <c r="G61" s="13">
        <f>SUM(G59:G60)</f>
        <v>4678.1917808219177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61"/>
  <sheetViews>
    <sheetView topLeftCell="A33" workbookViewId="0">
      <selection activeCell="G72" sqref="G72"/>
    </sheetView>
  </sheetViews>
  <sheetFormatPr defaultRowHeight="14.4" x14ac:dyDescent="0.3"/>
  <cols>
    <col min="1" max="1" width="30.44140625" bestFit="1" customWidth="1"/>
    <col min="2" max="3" width="10.44140625" bestFit="1" customWidth="1"/>
    <col min="5" max="5" width="10.77734375" bestFit="1" customWidth="1"/>
    <col min="7" max="7" width="10.21875" bestFit="1" customWidth="1"/>
    <col min="17" max="18" width="10.21875" bestFit="1" customWidth="1"/>
    <col min="20" max="20" width="10.21875" bestFit="1" customWidth="1"/>
  </cols>
  <sheetData>
    <row r="1" spans="1:20" x14ac:dyDescent="0.3">
      <c r="A1" s="8" t="s">
        <v>4</v>
      </c>
    </row>
    <row r="3" spans="1:20" x14ac:dyDescent="0.3">
      <c r="A3" s="8" t="s">
        <v>18</v>
      </c>
      <c r="B3" s="1" t="s">
        <v>0</v>
      </c>
      <c r="C3" s="1" t="s">
        <v>1</v>
      </c>
      <c r="D3" s="1"/>
      <c r="E3" s="1" t="s">
        <v>2</v>
      </c>
      <c r="F3" s="2" t="s">
        <v>3</v>
      </c>
    </row>
    <row r="4" spans="1:20" x14ac:dyDescent="0.3">
      <c r="A4" t="s">
        <v>84</v>
      </c>
      <c r="B4" s="3">
        <v>28216</v>
      </c>
      <c r="C4" s="3">
        <v>28435</v>
      </c>
      <c r="D4" s="4">
        <f t="shared" ref="D4:D5" si="0">IF(B4&gt;0,C4-B4+1,0)</f>
        <v>220</v>
      </c>
      <c r="E4" s="16">
        <v>2697</v>
      </c>
      <c r="F4" s="5"/>
      <c r="G4" s="6">
        <f>E4/365*D4</f>
        <v>1625.5890410958905</v>
      </c>
      <c r="I4" s="14" t="s">
        <v>85</v>
      </c>
      <c r="L4" s="14"/>
    </row>
    <row r="5" spans="1:20" x14ac:dyDescent="0.3">
      <c r="B5" s="3">
        <v>28436</v>
      </c>
      <c r="C5" s="3">
        <v>28580</v>
      </c>
      <c r="D5" s="4">
        <f t="shared" si="0"/>
        <v>145</v>
      </c>
      <c r="E5" s="5">
        <v>2967</v>
      </c>
      <c r="F5" s="5"/>
      <c r="G5" s="6">
        <f>E5/365*D5</f>
        <v>1178.6712328767123</v>
      </c>
      <c r="Q5" s="6"/>
      <c r="R5" s="6"/>
      <c r="S5" s="6"/>
      <c r="T5" s="6"/>
    </row>
    <row r="6" spans="1:20" x14ac:dyDescent="0.3">
      <c r="B6" s="7"/>
      <c r="C6" s="7"/>
      <c r="D6" s="4">
        <f>SUM(D4:D5)</f>
        <v>365</v>
      </c>
      <c r="E6" s="5"/>
      <c r="F6" s="5"/>
      <c r="G6" s="13">
        <f>SUM(G4:G5)</f>
        <v>2804.2602739726026</v>
      </c>
      <c r="Q6" s="6"/>
    </row>
    <row r="8" spans="1:20" x14ac:dyDescent="0.3">
      <c r="A8" s="8" t="s">
        <v>18</v>
      </c>
      <c r="B8" s="1" t="s">
        <v>0</v>
      </c>
      <c r="C8" s="1" t="s">
        <v>1</v>
      </c>
      <c r="D8" s="1"/>
      <c r="E8" s="1" t="s">
        <v>2</v>
      </c>
      <c r="F8" s="2" t="s">
        <v>3</v>
      </c>
    </row>
    <row r="9" spans="1:20" x14ac:dyDescent="0.3">
      <c r="A9" t="s">
        <v>83</v>
      </c>
      <c r="B9" s="3">
        <v>28216</v>
      </c>
      <c r="C9" s="3">
        <v>28435</v>
      </c>
      <c r="D9" s="4">
        <f t="shared" ref="D9:D10" si="1">IF(B9&gt;0,C9-B9+1,0)</f>
        <v>220</v>
      </c>
      <c r="E9" s="16">
        <v>2824</v>
      </c>
      <c r="F9" s="5"/>
      <c r="G9" s="6">
        <f>E9/365*D9</f>
        <v>1702.1369863013699</v>
      </c>
      <c r="I9" s="14" t="s">
        <v>85</v>
      </c>
      <c r="L9" s="14"/>
    </row>
    <row r="10" spans="1:20" x14ac:dyDescent="0.3">
      <c r="B10" s="3">
        <v>28436</v>
      </c>
      <c r="C10" s="3">
        <v>28580</v>
      </c>
      <c r="D10" s="4">
        <f t="shared" si="1"/>
        <v>145</v>
      </c>
      <c r="E10" s="5">
        <v>3106</v>
      </c>
      <c r="F10" s="5"/>
      <c r="G10" s="6">
        <f>E10/365*D10</f>
        <v>1233.8904109589041</v>
      </c>
    </row>
    <row r="11" spans="1:20" x14ac:dyDescent="0.3">
      <c r="B11" s="7"/>
      <c r="C11" s="7"/>
      <c r="D11" s="4">
        <f>SUM(D9:D10)</f>
        <v>365</v>
      </c>
      <c r="E11" s="5"/>
      <c r="F11" s="5"/>
      <c r="G11" s="13">
        <f>SUM(G9:G10)</f>
        <v>2936.027397260274</v>
      </c>
    </row>
    <row r="13" spans="1:20" x14ac:dyDescent="0.3">
      <c r="A13" s="8" t="s">
        <v>143</v>
      </c>
      <c r="B13" s="1" t="s">
        <v>0</v>
      </c>
      <c r="C13" s="1" t="s">
        <v>1</v>
      </c>
      <c r="D13" s="1"/>
      <c r="E13" s="1" t="s">
        <v>2</v>
      </c>
      <c r="F13" s="2" t="s">
        <v>3</v>
      </c>
    </row>
    <row r="14" spans="1:20" x14ac:dyDescent="0.3">
      <c r="A14" t="s">
        <v>89</v>
      </c>
      <c r="B14" s="3">
        <v>28216</v>
      </c>
      <c r="C14" s="3">
        <v>28435</v>
      </c>
      <c r="D14" s="4">
        <f t="shared" ref="D14:D15" si="2">IF(B14&gt;0,C14-B14+1,0)</f>
        <v>220</v>
      </c>
      <c r="E14" s="16">
        <v>2741</v>
      </c>
      <c r="F14" s="5"/>
      <c r="G14" s="6">
        <f>E14/365*D14</f>
        <v>1652.1095890410959</v>
      </c>
      <c r="I14" s="14" t="s">
        <v>85</v>
      </c>
      <c r="L14" s="14"/>
    </row>
    <row r="15" spans="1:20" x14ac:dyDescent="0.3">
      <c r="B15" s="3">
        <v>28436</v>
      </c>
      <c r="C15" s="3">
        <v>28580</v>
      </c>
      <c r="D15" s="4">
        <f t="shared" si="2"/>
        <v>145</v>
      </c>
      <c r="E15" s="5">
        <v>3015</v>
      </c>
      <c r="F15" s="5"/>
      <c r="G15" s="6">
        <f>E15/365*D15</f>
        <v>1197.7397260273972</v>
      </c>
    </row>
    <row r="16" spans="1:20" x14ac:dyDescent="0.3">
      <c r="B16" s="7"/>
      <c r="C16" s="7"/>
      <c r="D16" s="4">
        <f>SUM(D14:D15)</f>
        <v>365</v>
      </c>
      <c r="E16" s="5"/>
      <c r="F16" s="5"/>
      <c r="G16" s="13">
        <f>SUM(G14:G15)</f>
        <v>2849.8493150684931</v>
      </c>
    </row>
    <row r="18" spans="1:9" x14ac:dyDescent="0.3">
      <c r="A18" s="8" t="s">
        <v>143</v>
      </c>
      <c r="B18" s="1" t="s">
        <v>0</v>
      </c>
      <c r="C18" s="1" t="s">
        <v>1</v>
      </c>
      <c r="D18" s="1"/>
      <c r="E18" s="1" t="s">
        <v>2</v>
      </c>
      <c r="F18" s="2" t="s">
        <v>3</v>
      </c>
    </row>
    <row r="19" spans="1:9" x14ac:dyDescent="0.3">
      <c r="A19" t="s">
        <v>115</v>
      </c>
      <c r="B19" s="3">
        <v>28216</v>
      </c>
      <c r="C19" s="3">
        <v>28435</v>
      </c>
      <c r="D19" s="4">
        <f t="shared" ref="D19:D20" si="3">IF(B19&gt;0,C19-B19+1,0)</f>
        <v>220</v>
      </c>
      <c r="E19" s="16">
        <v>2864</v>
      </c>
      <c r="F19" s="5"/>
      <c r="G19" s="6">
        <f>E19/365*D19</f>
        <v>1726.2465753424658</v>
      </c>
      <c r="I19" s="14" t="s">
        <v>85</v>
      </c>
    </row>
    <row r="20" spans="1:9" x14ac:dyDescent="0.3">
      <c r="B20" s="3">
        <v>28436</v>
      </c>
      <c r="C20" s="3">
        <v>28580</v>
      </c>
      <c r="D20" s="4">
        <f t="shared" si="3"/>
        <v>145</v>
      </c>
      <c r="E20" s="5">
        <v>3150</v>
      </c>
      <c r="F20" s="5"/>
      <c r="G20" s="6">
        <f>E20/365*D20</f>
        <v>1251.3698630136987</v>
      </c>
    </row>
    <row r="21" spans="1:9" x14ac:dyDescent="0.3">
      <c r="B21" s="7"/>
      <c r="C21" s="7"/>
      <c r="D21" s="4">
        <f>SUM(D19:D20)</f>
        <v>365</v>
      </c>
      <c r="E21" s="5"/>
      <c r="F21" s="5"/>
      <c r="G21" s="13">
        <f>SUM(G19:G20)</f>
        <v>2977.6164383561645</v>
      </c>
    </row>
    <row r="23" spans="1:9" x14ac:dyDescent="0.3">
      <c r="A23" s="8" t="s">
        <v>143</v>
      </c>
      <c r="B23" s="1" t="s">
        <v>0</v>
      </c>
      <c r="C23" s="1" t="s">
        <v>1</v>
      </c>
      <c r="D23" s="1"/>
      <c r="E23" s="1" t="s">
        <v>2</v>
      </c>
      <c r="F23" s="2" t="s">
        <v>3</v>
      </c>
    </row>
    <row r="24" spans="1:9" x14ac:dyDescent="0.3">
      <c r="A24" t="s">
        <v>21</v>
      </c>
      <c r="B24" s="3">
        <v>28216</v>
      </c>
      <c r="C24" s="3">
        <v>28435</v>
      </c>
      <c r="D24" s="4">
        <f t="shared" ref="D24:D25" si="4">IF(B24&gt;0,C24-B24+1,0)</f>
        <v>220</v>
      </c>
      <c r="E24" s="16">
        <f>E25/110*100</f>
        <v>3000</v>
      </c>
      <c r="F24" s="5"/>
      <c r="G24" s="6">
        <f>E24/365*D24</f>
        <v>1808.219178082192</v>
      </c>
      <c r="I24" s="14" t="s">
        <v>85</v>
      </c>
    </row>
    <row r="25" spans="1:9" x14ac:dyDescent="0.3">
      <c r="B25" s="3">
        <v>28436</v>
      </c>
      <c r="C25" s="3">
        <v>28580</v>
      </c>
      <c r="D25" s="4">
        <f t="shared" si="4"/>
        <v>145</v>
      </c>
      <c r="E25" s="5">
        <v>3300</v>
      </c>
      <c r="F25" s="5"/>
      <c r="G25" s="6">
        <f>E25/365*D25</f>
        <v>1310.9589041095892</v>
      </c>
    </row>
    <row r="26" spans="1:9" x14ac:dyDescent="0.3">
      <c r="B26" s="7"/>
      <c r="C26" s="7"/>
      <c r="D26" s="4">
        <f>SUM(D24:D25)</f>
        <v>365</v>
      </c>
      <c r="E26" s="5"/>
      <c r="F26" s="5"/>
      <c r="G26" s="13">
        <f>SUM(G24:G25)</f>
        <v>3119.178082191781</v>
      </c>
    </row>
    <row r="28" spans="1:9" x14ac:dyDescent="0.3">
      <c r="A28" s="8" t="s">
        <v>143</v>
      </c>
      <c r="B28" s="1" t="s">
        <v>0</v>
      </c>
      <c r="C28" s="1" t="s">
        <v>1</v>
      </c>
      <c r="D28" s="1"/>
      <c r="E28" s="1" t="s">
        <v>2</v>
      </c>
      <c r="F28" s="2" t="s">
        <v>3</v>
      </c>
    </row>
    <row r="29" spans="1:9" x14ac:dyDescent="0.3">
      <c r="A29" t="s">
        <v>23</v>
      </c>
      <c r="B29" s="3">
        <v>28216</v>
      </c>
      <c r="C29" s="3">
        <v>28435</v>
      </c>
      <c r="D29" s="4">
        <f t="shared" ref="D29:D30" si="5">IF(B29&gt;0,C29-B29+1,0)</f>
        <v>220</v>
      </c>
      <c r="E29" s="16">
        <v>3147</v>
      </c>
      <c r="F29" s="5"/>
      <c r="G29" s="6">
        <f>E29/365*D29</f>
        <v>1896.8219178082193</v>
      </c>
      <c r="I29" s="14" t="s">
        <v>85</v>
      </c>
    </row>
    <row r="30" spans="1:9" x14ac:dyDescent="0.3">
      <c r="B30" s="3">
        <v>28436</v>
      </c>
      <c r="C30" s="3">
        <v>28580</v>
      </c>
      <c r="D30" s="4">
        <f t="shared" si="5"/>
        <v>145</v>
      </c>
      <c r="E30" s="5">
        <v>3462</v>
      </c>
      <c r="F30" s="5"/>
      <c r="G30" s="6">
        <f>E30/365*D30</f>
        <v>1375.3150684931509</v>
      </c>
    </row>
    <row r="31" spans="1:9" x14ac:dyDescent="0.3">
      <c r="B31" s="7"/>
      <c r="C31" s="7"/>
      <c r="D31" s="4">
        <f>SUM(D29:D30)</f>
        <v>365</v>
      </c>
      <c r="E31" s="5"/>
      <c r="F31" s="5"/>
      <c r="G31" s="13">
        <f>SUM(G29:G30)</f>
        <v>3272.1369863013701</v>
      </c>
    </row>
    <row r="33" spans="1:9" x14ac:dyDescent="0.3">
      <c r="A33" s="8" t="s">
        <v>143</v>
      </c>
      <c r="B33" s="1" t="s">
        <v>0</v>
      </c>
      <c r="C33" s="1" t="s">
        <v>1</v>
      </c>
      <c r="D33" s="1"/>
      <c r="E33" s="1" t="s">
        <v>2</v>
      </c>
      <c r="F33" s="2" t="s">
        <v>3</v>
      </c>
    </row>
    <row r="34" spans="1:9" x14ac:dyDescent="0.3">
      <c r="A34" t="s">
        <v>24</v>
      </c>
      <c r="B34" s="3">
        <v>28216</v>
      </c>
      <c r="C34" s="3">
        <v>28435</v>
      </c>
      <c r="D34" s="4">
        <f t="shared" ref="D34:D35" si="6">IF(B34&gt;0,C34-B34+1,0)</f>
        <v>220</v>
      </c>
      <c r="E34" s="16">
        <v>3428</v>
      </c>
      <c r="F34" s="5"/>
      <c r="G34" s="6">
        <f>E34/365*D34</f>
        <v>2066.1917808219177</v>
      </c>
      <c r="I34" s="14" t="s">
        <v>85</v>
      </c>
    </row>
    <row r="35" spans="1:9" x14ac:dyDescent="0.3">
      <c r="A35" t="s">
        <v>33</v>
      </c>
      <c r="B35" s="3">
        <v>28436</v>
      </c>
      <c r="C35" s="3">
        <v>28580</v>
      </c>
      <c r="D35" s="4">
        <f t="shared" si="6"/>
        <v>145</v>
      </c>
      <c r="E35" s="5">
        <v>3771</v>
      </c>
      <c r="F35" s="5"/>
      <c r="G35" s="6">
        <f>E35/365*D35</f>
        <v>1498.0684931506851</v>
      </c>
    </row>
    <row r="36" spans="1:9" x14ac:dyDescent="0.3">
      <c r="B36" s="7"/>
      <c r="C36" s="7"/>
      <c r="D36" s="4">
        <f>SUM(D34:D35)</f>
        <v>365</v>
      </c>
      <c r="E36" s="5"/>
      <c r="F36" s="5"/>
      <c r="G36" s="13">
        <f>SUM(G34:G35)</f>
        <v>3564.2602739726026</v>
      </c>
    </row>
    <row r="38" spans="1:9" x14ac:dyDescent="0.3">
      <c r="A38" s="8" t="s">
        <v>143</v>
      </c>
      <c r="B38" s="1" t="s">
        <v>0</v>
      </c>
      <c r="C38" s="1" t="s">
        <v>1</v>
      </c>
      <c r="D38" s="1"/>
      <c r="E38" s="1" t="s">
        <v>2</v>
      </c>
      <c r="F38" s="2" t="s">
        <v>3</v>
      </c>
    </row>
    <row r="39" spans="1:9" x14ac:dyDescent="0.3">
      <c r="A39" t="s">
        <v>117</v>
      </c>
      <c r="B39" s="3">
        <v>28216</v>
      </c>
      <c r="C39" s="3">
        <v>28435</v>
      </c>
      <c r="D39" s="4">
        <f t="shared" ref="D39:D40" si="7">IF(B39&gt;0,C39-B39+1,0)</f>
        <v>220</v>
      </c>
      <c r="E39" s="16">
        <v>3295</v>
      </c>
      <c r="F39" s="5"/>
      <c r="G39" s="6">
        <f>E39/365*D39</f>
        <v>1986.0273972602738</v>
      </c>
      <c r="I39" s="14" t="s">
        <v>85</v>
      </c>
    </row>
    <row r="40" spans="1:9" x14ac:dyDescent="0.3">
      <c r="A40" t="s">
        <v>25</v>
      </c>
      <c r="B40" s="3">
        <v>28436</v>
      </c>
      <c r="C40" s="3">
        <v>28580</v>
      </c>
      <c r="D40" s="4">
        <f t="shared" si="7"/>
        <v>145</v>
      </c>
      <c r="E40" s="5">
        <v>3625</v>
      </c>
      <c r="F40" s="5"/>
      <c r="G40" s="6">
        <f>E40/365*D40</f>
        <v>1440.0684931506848</v>
      </c>
    </row>
    <row r="41" spans="1:9" x14ac:dyDescent="0.3">
      <c r="B41" s="7"/>
      <c r="C41" s="7"/>
      <c r="D41" s="4">
        <f>SUM(D39:D40)</f>
        <v>365</v>
      </c>
      <c r="E41" s="5"/>
      <c r="F41" s="5"/>
      <c r="G41" s="13">
        <f>SUM(G39:G40)</f>
        <v>3426.0958904109584</v>
      </c>
    </row>
    <row r="43" spans="1:9" x14ac:dyDescent="0.3">
      <c r="A43" s="8" t="s">
        <v>143</v>
      </c>
      <c r="B43" s="1" t="s">
        <v>0</v>
      </c>
      <c r="C43" s="1" t="s">
        <v>1</v>
      </c>
      <c r="D43" s="1"/>
      <c r="E43" s="1" t="s">
        <v>2</v>
      </c>
      <c r="F43" s="2" t="s">
        <v>3</v>
      </c>
    </row>
    <row r="44" spans="1:9" x14ac:dyDescent="0.3">
      <c r="A44" t="s">
        <v>117</v>
      </c>
      <c r="B44" s="3">
        <v>28216</v>
      </c>
      <c r="C44" s="3">
        <v>28435</v>
      </c>
      <c r="D44" s="4">
        <f t="shared" ref="D44:D45" si="8">IF(B44&gt;0,C44-B44+1,0)</f>
        <v>220</v>
      </c>
      <c r="E44" s="16">
        <v>3581</v>
      </c>
      <c r="F44" s="5"/>
      <c r="G44" s="6">
        <f>E44/365*D44</f>
        <v>2158.4109589041095</v>
      </c>
      <c r="I44" s="14" t="s">
        <v>85</v>
      </c>
    </row>
    <row r="45" spans="1:9" x14ac:dyDescent="0.3">
      <c r="A45" t="s">
        <v>26</v>
      </c>
      <c r="B45" s="3">
        <v>28436</v>
      </c>
      <c r="C45" s="3">
        <v>28580</v>
      </c>
      <c r="D45" s="4">
        <f t="shared" si="8"/>
        <v>145</v>
      </c>
      <c r="E45" s="5">
        <v>3939</v>
      </c>
      <c r="F45" s="5"/>
      <c r="G45" s="6">
        <f>E45/365*D45</f>
        <v>1564.808219178082</v>
      </c>
    </row>
    <row r="46" spans="1:9" x14ac:dyDescent="0.3">
      <c r="B46" s="7"/>
      <c r="C46" s="7"/>
      <c r="D46" s="4">
        <f>SUM(D44:D45)</f>
        <v>365</v>
      </c>
      <c r="E46" s="5"/>
      <c r="F46" s="5"/>
      <c r="G46" s="13">
        <f>SUM(G44:G45)</f>
        <v>3723.2191780821913</v>
      </c>
    </row>
    <row r="48" spans="1:9" x14ac:dyDescent="0.3">
      <c r="A48" s="8" t="s">
        <v>27</v>
      </c>
      <c r="B48" s="1" t="s">
        <v>0</v>
      </c>
      <c r="C48" s="1" t="s">
        <v>1</v>
      </c>
      <c r="D48" s="1"/>
      <c r="E48" s="1" t="s">
        <v>2</v>
      </c>
      <c r="F48" s="2" t="s">
        <v>3</v>
      </c>
    </row>
    <row r="49" spans="1:9" x14ac:dyDescent="0.3">
      <c r="B49" s="3">
        <v>28216</v>
      </c>
      <c r="C49" s="3">
        <v>28435</v>
      </c>
      <c r="D49" s="4">
        <f t="shared" ref="D49:D50" si="9">IF(B49&gt;0,C49-B49+1,0)</f>
        <v>220</v>
      </c>
      <c r="E49" s="16">
        <v>3673</v>
      </c>
      <c r="F49" s="5"/>
      <c r="G49" s="6">
        <f>E49/365*D49</f>
        <v>2213.8630136986299</v>
      </c>
      <c r="I49" s="14" t="s">
        <v>85</v>
      </c>
    </row>
    <row r="50" spans="1:9" x14ac:dyDescent="0.3">
      <c r="B50" s="3">
        <v>28436</v>
      </c>
      <c r="C50" s="3">
        <v>28580</v>
      </c>
      <c r="D50" s="4">
        <f t="shared" si="9"/>
        <v>145</v>
      </c>
      <c r="E50" s="5">
        <v>4040</v>
      </c>
      <c r="F50" s="5"/>
      <c r="G50" s="6">
        <f>E50/365*D50</f>
        <v>1604.9315068493152</v>
      </c>
    </row>
    <row r="51" spans="1:9" x14ac:dyDescent="0.3">
      <c r="B51" s="7"/>
      <c r="C51" s="7"/>
      <c r="D51" s="4">
        <f>SUM(D49:D50)</f>
        <v>365</v>
      </c>
      <c r="E51" s="5"/>
      <c r="F51" s="5"/>
      <c r="G51" s="13">
        <f>SUM(G49:G50)</f>
        <v>3818.794520547945</v>
      </c>
    </row>
    <row r="53" spans="1:9" x14ac:dyDescent="0.3">
      <c r="A53" s="8" t="s">
        <v>30</v>
      </c>
      <c r="B53" s="1" t="s">
        <v>0</v>
      </c>
      <c r="C53" s="1" t="s">
        <v>1</v>
      </c>
      <c r="D53" s="1"/>
      <c r="E53" s="1" t="s">
        <v>2</v>
      </c>
      <c r="F53" s="2" t="s">
        <v>3</v>
      </c>
    </row>
    <row r="54" spans="1:9" x14ac:dyDescent="0.3">
      <c r="A54" t="s">
        <v>55</v>
      </c>
      <c r="B54" s="3">
        <v>28216</v>
      </c>
      <c r="C54" s="3">
        <v>28435</v>
      </c>
      <c r="D54" s="4">
        <f t="shared" ref="D54:D55" si="10">IF(B54&gt;0,C54-B54+1,0)</f>
        <v>220</v>
      </c>
      <c r="E54" s="16">
        <v>3764</v>
      </c>
      <c r="F54" s="5"/>
      <c r="G54" s="6">
        <f>E54/365*D54</f>
        <v>2268.7123287671234</v>
      </c>
      <c r="I54" s="14" t="s">
        <v>85</v>
      </c>
    </row>
    <row r="55" spans="1:9" x14ac:dyDescent="0.3">
      <c r="B55" s="3">
        <v>28436</v>
      </c>
      <c r="C55" s="3">
        <v>28580</v>
      </c>
      <c r="D55" s="4">
        <f t="shared" si="10"/>
        <v>145</v>
      </c>
      <c r="E55" s="5">
        <v>4140</v>
      </c>
      <c r="F55" s="5"/>
      <c r="G55" s="6">
        <f>E55/365*D55</f>
        <v>1644.6575342465753</v>
      </c>
    </row>
    <row r="56" spans="1:9" x14ac:dyDescent="0.3">
      <c r="B56" s="7"/>
      <c r="C56" s="7"/>
      <c r="D56" s="4">
        <f>SUM(D54:D55)</f>
        <v>365</v>
      </c>
      <c r="E56" s="5"/>
      <c r="F56" s="5"/>
      <c r="G56" s="13">
        <f>SUM(G54:G55)</f>
        <v>3913.3698630136987</v>
      </c>
    </row>
    <row r="58" spans="1:9" x14ac:dyDescent="0.3">
      <c r="A58" s="8" t="s">
        <v>30</v>
      </c>
      <c r="B58" s="1" t="s">
        <v>0</v>
      </c>
      <c r="C58" s="1" t="s">
        <v>1</v>
      </c>
      <c r="D58" s="1"/>
      <c r="E58" s="1" t="s">
        <v>2</v>
      </c>
      <c r="F58" s="2" t="s">
        <v>3</v>
      </c>
    </row>
    <row r="59" spans="1:9" x14ac:dyDescent="0.3">
      <c r="A59" t="s">
        <v>56</v>
      </c>
      <c r="B59" s="3">
        <v>28216</v>
      </c>
      <c r="C59" s="3">
        <v>28435</v>
      </c>
      <c r="D59" s="4">
        <f t="shared" ref="D59:D60" si="11">IF(B59&gt;0,C59-B59+1,0)</f>
        <v>220</v>
      </c>
      <c r="E59" s="16">
        <v>3909</v>
      </c>
      <c r="F59" s="5"/>
      <c r="G59" s="6">
        <f>E59/365*D59</f>
        <v>2356.1095890410961</v>
      </c>
      <c r="I59" s="14" t="s">
        <v>85</v>
      </c>
    </row>
    <row r="60" spans="1:9" x14ac:dyDescent="0.3">
      <c r="B60" s="3">
        <v>28436</v>
      </c>
      <c r="C60" s="3">
        <v>28580</v>
      </c>
      <c r="D60" s="4">
        <f t="shared" si="11"/>
        <v>145</v>
      </c>
      <c r="E60" s="5">
        <v>4300</v>
      </c>
      <c r="F60" s="5"/>
      <c r="G60" s="6">
        <f>E60/365*D60</f>
        <v>1708.2191780821915</v>
      </c>
    </row>
    <row r="61" spans="1:9" x14ac:dyDescent="0.3">
      <c r="B61" s="7"/>
      <c r="C61" s="7"/>
      <c r="D61" s="4">
        <f>SUM(D59:D60)</f>
        <v>365</v>
      </c>
      <c r="E61" s="5"/>
      <c r="F61" s="5"/>
      <c r="G61" s="13">
        <f>SUM(G59:G60)</f>
        <v>4064.3287671232874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1"/>
  <sheetViews>
    <sheetView topLeftCell="A36" workbookViewId="0">
      <selection activeCell="F75" sqref="F75"/>
    </sheetView>
  </sheetViews>
  <sheetFormatPr defaultRowHeight="14.4" x14ac:dyDescent="0.3"/>
  <cols>
    <col min="1" max="1" width="30.44140625" bestFit="1" customWidth="1"/>
    <col min="2" max="3" width="10.44140625" bestFit="1" customWidth="1"/>
    <col min="5" max="5" width="10.77734375" bestFit="1" customWidth="1"/>
    <col min="7" max="8" width="10.21875" bestFit="1" customWidth="1"/>
  </cols>
  <sheetData>
    <row r="1" spans="1:9" x14ac:dyDescent="0.3">
      <c r="A1" s="8" t="s">
        <v>4</v>
      </c>
    </row>
    <row r="2" spans="1:9" x14ac:dyDescent="0.3">
      <c r="H2" s="6"/>
    </row>
    <row r="3" spans="1:9" x14ac:dyDescent="0.3">
      <c r="A3" s="8" t="s">
        <v>18</v>
      </c>
      <c r="B3" s="1" t="s">
        <v>0</v>
      </c>
      <c r="C3" s="1" t="s">
        <v>1</v>
      </c>
      <c r="D3" s="1"/>
      <c r="E3" s="1" t="s">
        <v>2</v>
      </c>
      <c r="F3" s="2" t="s">
        <v>3</v>
      </c>
    </row>
    <row r="4" spans="1:9" x14ac:dyDescent="0.3">
      <c r="A4" t="s">
        <v>87</v>
      </c>
      <c r="B4" s="3">
        <v>27851</v>
      </c>
      <c r="C4" s="3">
        <v>28070</v>
      </c>
      <c r="D4" s="4">
        <f t="shared" ref="D4:D5" si="0">IF(B4&gt;0,C4-B4+1,0)</f>
        <v>220</v>
      </c>
      <c r="E4" s="16">
        <v>2569</v>
      </c>
      <c r="F4" s="5"/>
      <c r="G4" s="6">
        <f>E4/365*D4</f>
        <v>1548.4383561643835</v>
      </c>
      <c r="I4" s="14" t="s">
        <v>86</v>
      </c>
    </row>
    <row r="5" spans="1:9" x14ac:dyDescent="0.3">
      <c r="B5" s="3">
        <v>28071</v>
      </c>
      <c r="C5" s="3">
        <v>28215</v>
      </c>
      <c r="D5" s="4">
        <f t="shared" si="0"/>
        <v>145</v>
      </c>
      <c r="E5" s="16">
        <v>2697</v>
      </c>
      <c r="F5" s="5"/>
      <c r="G5" s="6">
        <f>E5/365*D5</f>
        <v>1071.4109589041095</v>
      </c>
      <c r="I5" s="14" t="s">
        <v>79</v>
      </c>
    </row>
    <row r="6" spans="1:9" x14ac:dyDescent="0.3">
      <c r="B6" s="7"/>
      <c r="C6" s="7"/>
      <c r="D6" s="4">
        <f>SUM(D4:D5)</f>
        <v>365</v>
      </c>
      <c r="E6" s="5"/>
      <c r="F6" s="5"/>
      <c r="G6" s="13">
        <f>SUM(G4:G5)</f>
        <v>2619.8493150684931</v>
      </c>
    </row>
    <row r="8" spans="1:9" x14ac:dyDescent="0.3">
      <c r="A8" s="8" t="s">
        <v>18</v>
      </c>
      <c r="B8" s="1" t="s">
        <v>0</v>
      </c>
      <c r="C8" s="1" t="s">
        <v>1</v>
      </c>
      <c r="D8" s="1"/>
      <c r="E8" s="1" t="s">
        <v>2</v>
      </c>
      <c r="F8" s="2" t="s">
        <v>3</v>
      </c>
    </row>
    <row r="9" spans="1:9" x14ac:dyDescent="0.3">
      <c r="A9" t="s">
        <v>88</v>
      </c>
      <c r="B9" s="3">
        <v>27851</v>
      </c>
      <c r="C9" s="3">
        <v>28070</v>
      </c>
      <c r="D9" s="4">
        <f t="shared" ref="D9:D10" si="1">IF(B9&gt;0,C9-B9+1,0)</f>
        <v>220</v>
      </c>
      <c r="E9" s="16">
        <v>2689</v>
      </c>
      <c r="F9" s="5"/>
      <c r="G9" s="6">
        <f>E9/365*D9</f>
        <v>1620.7671232876712</v>
      </c>
      <c r="I9" s="14" t="s">
        <v>86</v>
      </c>
    </row>
    <row r="10" spans="1:9" x14ac:dyDescent="0.3">
      <c r="B10" s="3">
        <v>28071</v>
      </c>
      <c r="C10" s="3">
        <v>28215</v>
      </c>
      <c r="D10" s="4">
        <f t="shared" si="1"/>
        <v>145</v>
      </c>
      <c r="E10" s="16">
        <v>2824</v>
      </c>
      <c r="F10" s="5"/>
      <c r="G10" s="6">
        <f>E10/365*D10</f>
        <v>1121.8630136986301</v>
      </c>
      <c r="I10" s="14" t="s">
        <v>79</v>
      </c>
    </row>
    <row r="11" spans="1:9" x14ac:dyDescent="0.3">
      <c r="B11" s="7"/>
      <c r="C11" s="7"/>
      <c r="D11" s="4">
        <f>SUM(D9:D10)</f>
        <v>365</v>
      </c>
      <c r="E11" s="5"/>
      <c r="F11" s="5"/>
      <c r="G11" s="13">
        <f>SUM(G9:G10)</f>
        <v>2742.6301369863013</v>
      </c>
    </row>
    <row r="13" spans="1:9" x14ac:dyDescent="0.3">
      <c r="A13" s="8" t="s">
        <v>123</v>
      </c>
      <c r="B13" s="1" t="s">
        <v>0</v>
      </c>
      <c r="C13" s="1" t="s">
        <v>1</v>
      </c>
      <c r="D13" s="1"/>
      <c r="E13" s="1" t="s">
        <v>2</v>
      </c>
      <c r="F13" s="2" t="s">
        <v>3</v>
      </c>
    </row>
    <row r="14" spans="1:9" x14ac:dyDescent="0.3">
      <c r="A14" t="s">
        <v>89</v>
      </c>
      <c r="B14" s="3">
        <v>27851</v>
      </c>
      <c r="C14" s="3">
        <v>28070</v>
      </c>
      <c r="D14" s="4">
        <f t="shared" ref="D14:D15" si="2">IF(B14&gt;0,C14-B14+1,0)</f>
        <v>220</v>
      </c>
      <c r="E14" s="16">
        <v>2610</v>
      </c>
      <c r="F14" s="5"/>
      <c r="G14" s="6">
        <f>E14/365*D14</f>
        <v>1573.1506849315069</v>
      </c>
      <c r="I14" s="14" t="s">
        <v>86</v>
      </c>
    </row>
    <row r="15" spans="1:9" x14ac:dyDescent="0.3">
      <c r="B15" s="3">
        <v>28071</v>
      </c>
      <c r="C15" s="3">
        <v>28215</v>
      </c>
      <c r="D15" s="4">
        <f t="shared" si="2"/>
        <v>145</v>
      </c>
      <c r="E15" s="16">
        <v>2741</v>
      </c>
      <c r="F15" s="5"/>
      <c r="G15" s="6">
        <f>E15/365*D15</f>
        <v>1088.8904109589041</v>
      </c>
      <c r="I15" s="14" t="s">
        <v>79</v>
      </c>
    </row>
    <row r="16" spans="1:9" x14ac:dyDescent="0.3">
      <c r="B16" s="7"/>
      <c r="C16" s="7"/>
      <c r="D16" s="4">
        <f>SUM(D14:D15)</f>
        <v>365</v>
      </c>
      <c r="E16" s="5"/>
      <c r="F16" s="5"/>
      <c r="G16" s="13">
        <f>SUM(G14:G15)</f>
        <v>2662.0410958904113</v>
      </c>
    </row>
    <row r="18" spans="1:9" x14ac:dyDescent="0.3">
      <c r="A18" s="8" t="s">
        <v>123</v>
      </c>
      <c r="B18" s="1" t="s">
        <v>0</v>
      </c>
      <c r="C18" s="1" t="s">
        <v>1</v>
      </c>
      <c r="D18" s="1"/>
      <c r="E18" s="1" t="s">
        <v>2</v>
      </c>
      <c r="F18" s="2" t="s">
        <v>3</v>
      </c>
    </row>
    <row r="19" spans="1:9" x14ac:dyDescent="0.3">
      <c r="A19" t="s">
        <v>141</v>
      </c>
      <c r="B19" s="3">
        <v>27851</v>
      </c>
      <c r="C19" s="3">
        <v>28070</v>
      </c>
      <c r="D19" s="4">
        <f t="shared" ref="D19:D20" si="3">IF(B19&gt;0,C19-B19+1,0)</f>
        <v>220</v>
      </c>
      <c r="E19" s="16">
        <v>2727</v>
      </c>
      <c r="F19" s="5"/>
      <c r="G19" s="6">
        <f>E19/365*D19</f>
        <v>1643.6712328767123</v>
      </c>
      <c r="I19" s="14" t="s">
        <v>86</v>
      </c>
    </row>
    <row r="20" spans="1:9" x14ac:dyDescent="0.3">
      <c r="A20" t="s">
        <v>142</v>
      </c>
      <c r="B20" s="3">
        <v>28071</v>
      </c>
      <c r="C20" s="3">
        <v>28215</v>
      </c>
      <c r="D20" s="4">
        <f t="shared" si="3"/>
        <v>145</v>
      </c>
      <c r="E20" s="16">
        <v>2864</v>
      </c>
      <c r="F20" s="5"/>
      <c r="G20" s="6">
        <f>E20/365*D20</f>
        <v>1137.7534246575342</v>
      </c>
      <c r="I20" s="14" t="s">
        <v>79</v>
      </c>
    </row>
    <row r="21" spans="1:9" x14ac:dyDescent="0.3">
      <c r="B21" s="7"/>
      <c r="C21" s="7"/>
      <c r="D21" s="4">
        <f>SUM(D19:D20)</f>
        <v>365</v>
      </c>
      <c r="E21" s="5"/>
      <c r="F21" s="5"/>
      <c r="G21" s="13">
        <f>SUM(G19:G20)</f>
        <v>2781.4246575342468</v>
      </c>
    </row>
    <row r="23" spans="1:9" x14ac:dyDescent="0.3">
      <c r="A23" s="8" t="s">
        <v>123</v>
      </c>
      <c r="B23" s="1" t="s">
        <v>0</v>
      </c>
      <c r="C23" s="1" t="s">
        <v>1</v>
      </c>
      <c r="D23" s="1"/>
      <c r="E23" s="1" t="s">
        <v>2</v>
      </c>
      <c r="F23" s="2" t="s">
        <v>3</v>
      </c>
    </row>
    <row r="24" spans="1:9" x14ac:dyDescent="0.3">
      <c r="A24" t="s">
        <v>21</v>
      </c>
      <c r="B24" s="3">
        <v>27851</v>
      </c>
      <c r="C24" s="3">
        <v>28070</v>
      </c>
      <c r="D24" s="4">
        <f t="shared" ref="D24:D25" si="4">IF(B24&gt;0,C24-B24+1,0)</f>
        <v>220</v>
      </c>
      <c r="E24" s="16">
        <v>2857</v>
      </c>
      <c r="F24" s="5"/>
      <c r="G24" s="6">
        <f>E24/365*D24</f>
        <v>1722.027397260274</v>
      </c>
      <c r="I24" s="14" t="s">
        <v>86</v>
      </c>
    </row>
    <row r="25" spans="1:9" x14ac:dyDescent="0.3">
      <c r="B25" s="3">
        <v>28071</v>
      </c>
      <c r="C25" s="3">
        <v>28215</v>
      </c>
      <c r="D25" s="4">
        <f t="shared" si="4"/>
        <v>145</v>
      </c>
      <c r="E25" s="16">
        <v>3000</v>
      </c>
      <c r="F25" s="5"/>
      <c r="G25" s="6">
        <f>E25/365*D25</f>
        <v>1191.7808219178085</v>
      </c>
      <c r="I25" s="14" t="s">
        <v>79</v>
      </c>
    </row>
    <row r="26" spans="1:9" x14ac:dyDescent="0.3">
      <c r="B26" s="7"/>
      <c r="C26" s="7"/>
      <c r="D26" s="4">
        <f>SUM(D24:D25)</f>
        <v>365</v>
      </c>
      <c r="E26" s="5"/>
      <c r="F26" s="5"/>
      <c r="G26" s="13">
        <f>SUM(G24:G25)</f>
        <v>2913.8082191780823</v>
      </c>
    </row>
    <row r="28" spans="1:9" x14ac:dyDescent="0.3">
      <c r="A28" s="8" t="s">
        <v>123</v>
      </c>
      <c r="B28" s="1" t="s">
        <v>0</v>
      </c>
      <c r="C28" s="1" t="s">
        <v>1</v>
      </c>
      <c r="D28" s="1"/>
      <c r="E28" s="1" t="s">
        <v>2</v>
      </c>
      <c r="F28" s="2" t="s">
        <v>3</v>
      </c>
    </row>
    <row r="29" spans="1:9" x14ac:dyDescent="0.3">
      <c r="A29" t="s">
        <v>23</v>
      </c>
      <c r="B29" s="3">
        <v>27851</v>
      </c>
      <c r="C29" s="3">
        <v>28070</v>
      </c>
      <c r="D29" s="4">
        <f t="shared" ref="D29:D30" si="5">IF(B29&gt;0,C29-B29+1,0)</f>
        <v>220</v>
      </c>
      <c r="E29" s="16">
        <v>2997</v>
      </c>
      <c r="F29" s="5"/>
      <c r="G29" s="6">
        <f>E29/365*D29</f>
        <v>1806.4109589041095</v>
      </c>
      <c r="I29" s="14" t="s">
        <v>86</v>
      </c>
    </row>
    <row r="30" spans="1:9" x14ac:dyDescent="0.3">
      <c r="B30" s="3">
        <v>28071</v>
      </c>
      <c r="C30" s="3">
        <v>28215</v>
      </c>
      <c r="D30" s="4">
        <f t="shared" si="5"/>
        <v>145</v>
      </c>
      <c r="E30" s="16">
        <v>3147</v>
      </c>
      <c r="F30" s="5"/>
      <c r="G30" s="6">
        <f>E30/365*D30</f>
        <v>1250.178082191781</v>
      </c>
      <c r="I30" s="14" t="s">
        <v>79</v>
      </c>
    </row>
    <row r="31" spans="1:9" x14ac:dyDescent="0.3">
      <c r="B31" s="7"/>
      <c r="C31" s="7"/>
      <c r="D31" s="4">
        <f>SUM(D29:D30)</f>
        <v>365</v>
      </c>
      <c r="E31" s="5"/>
      <c r="F31" s="5"/>
      <c r="G31" s="13">
        <f>SUM(G29:G30)</f>
        <v>3056.5890410958905</v>
      </c>
    </row>
    <row r="33" spans="1:9" x14ac:dyDescent="0.3">
      <c r="A33" s="8" t="s">
        <v>123</v>
      </c>
      <c r="B33" s="1" t="s">
        <v>0</v>
      </c>
      <c r="C33" s="1" t="s">
        <v>1</v>
      </c>
      <c r="D33" s="1"/>
      <c r="E33" s="1" t="s">
        <v>2</v>
      </c>
      <c r="F33" s="2" t="s">
        <v>3</v>
      </c>
    </row>
    <row r="34" spans="1:9" x14ac:dyDescent="0.3">
      <c r="A34" t="s">
        <v>24</v>
      </c>
      <c r="B34" s="3">
        <v>27851</v>
      </c>
      <c r="C34" s="3">
        <v>28070</v>
      </c>
      <c r="D34" s="4">
        <f t="shared" ref="D34:D35" si="6">IF(B34&gt;0,C34-B34+1,0)</f>
        <v>220</v>
      </c>
      <c r="E34" s="16">
        <v>3265</v>
      </c>
      <c r="F34" s="5"/>
      <c r="G34" s="6">
        <f>E34/365*D34</f>
        <v>1967.9452054794519</v>
      </c>
      <c r="I34" s="14" t="s">
        <v>86</v>
      </c>
    </row>
    <row r="35" spans="1:9" x14ac:dyDescent="0.3">
      <c r="A35" t="s">
        <v>33</v>
      </c>
      <c r="B35" s="3">
        <v>28071</v>
      </c>
      <c r="C35" s="3">
        <v>28215</v>
      </c>
      <c r="D35" s="4">
        <f t="shared" si="6"/>
        <v>145</v>
      </c>
      <c r="E35" s="16">
        <v>3428</v>
      </c>
      <c r="F35" s="5"/>
      <c r="G35" s="6">
        <f>E35/365*D35</f>
        <v>1361.808219178082</v>
      </c>
      <c r="I35" s="14" t="s">
        <v>79</v>
      </c>
    </row>
    <row r="36" spans="1:9" x14ac:dyDescent="0.3">
      <c r="B36" s="7"/>
      <c r="C36" s="7"/>
      <c r="D36" s="4">
        <f>SUM(D34:D35)</f>
        <v>365</v>
      </c>
      <c r="E36" s="5"/>
      <c r="F36" s="5"/>
      <c r="G36" s="13">
        <f>SUM(G34:G35)</f>
        <v>3329.7534246575342</v>
      </c>
    </row>
    <row r="38" spans="1:9" x14ac:dyDescent="0.3">
      <c r="A38" s="8" t="s">
        <v>123</v>
      </c>
      <c r="B38" s="1" t="s">
        <v>0</v>
      </c>
      <c r="C38" s="1" t="s">
        <v>1</v>
      </c>
      <c r="D38" s="1"/>
      <c r="E38" s="1" t="s">
        <v>2</v>
      </c>
      <c r="F38" s="2" t="s">
        <v>3</v>
      </c>
    </row>
    <row r="39" spans="1:9" x14ac:dyDescent="0.3">
      <c r="A39" t="s">
        <v>117</v>
      </c>
      <c r="B39" s="3">
        <v>27851</v>
      </c>
      <c r="C39" s="3">
        <v>28070</v>
      </c>
      <c r="D39" s="4">
        <f t="shared" ref="D39:D40" si="7">IF(B39&gt;0,C39-B39+1,0)</f>
        <v>220</v>
      </c>
      <c r="E39" s="16">
        <v>3139</v>
      </c>
      <c r="F39" s="5"/>
      <c r="G39" s="6">
        <f>E39/365*D39</f>
        <v>1892</v>
      </c>
      <c r="I39" s="14" t="s">
        <v>86</v>
      </c>
    </row>
    <row r="40" spans="1:9" x14ac:dyDescent="0.3">
      <c r="A40" t="s">
        <v>25</v>
      </c>
      <c r="B40" s="3">
        <v>28071</v>
      </c>
      <c r="C40" s="3">
        <v>28215</v>
      </c>
      <c r="D40" s="4">
        <f t="shared" si="7"/>
        <v>145</v>
      </c>
      <c r="E40" s="16">
        <v>3295</v>
      </c>
      <c r="F40" s="5"/>
      <c r="G40" s="6">
        <f>E40/365*D40</f>
        <v>1308.972602739726</v>
      </c>
      <c r="I40" s="14" t="s">
        <v>79</v>
      </c>
    </row>
    <row r="41" spans="1:9" x14ac:dyDescent="0.3">
      <c r="B41" s="7"/>
      <c r="C41" s="7"/>
      <c r="D41" s="4">
        <f>SUM(D39:D40)</f>
        <v>365</v>
      </c>
      <c r="E41" s="5"/>
      <c r="F41" s="5"/>
      <c r="G41" s="13">
        <f>SUM(G39:G40)</f>
        <v>3200.972602739726</v>
      </c>
    </row>
    <row r="43" spans="1:9" x14ac:dyDescent="0.3">
      <c r="A43" s="8" t="s">
        <v>123</v>
      </c>
      <c r="B43" s="1" t="s">
        <v>0</v>
      </c>
      <c r="C43" s="1" t="s">
        <v>1</v>
      </c>
      <c r="D43" s="1"/>
      <c r="E43" s="1" t="s">
        <v>2</v>
      </c>
      <c r="F43" s="2" t="s">
        <v>3</v>
      </c>
    </row>
    <row r="44" spans="1:9" x14ac:dyDescent="0.3">
      <c r="A44" t="s">
        <v>117</v>
      </c>
      <c r="B44" s="3">
        <v>27851</v>
      </c>
      <c r="C44" s="3">
        <v>28070</v>
      </c>
      <c r="D44" s="4">
        <f t="shared" ref="D44:D45" si="8">IF(B44&gt;0,C44-B44+1,0)</f>
        <v>220</v>
      </c>
      <c r="E44" s="16">
        <v>3410</v>
      </c>
      <c r="F44" s="5"/>
      <c r="G44" s="6">
        <f>E44/365*D44</f>
        <v>2055.3424657534247</v>
      </c>
      <c r="I44" s="14" t="s">
        <v>86</v>
      </c>
    </row>
    <row r="45" spans="1:9" x14ac:dyDescent="0.3">
      <c r="A45" t="s">
        <v>26</v>
      </c>
      <c r="B45" s="3">
        <v>28071</v>
      </c>
      <c r="C45" s="3">
        <v>28215</v>
      </c>
      <c r="D45" s="4">
        <f t="shared" si="8"/>
        <v>145</v>
      </c>
      <c r="E45" s="16">
        <v>3581</v>
      </c>
      <c r="F45" s="5"/>
      <c r="G45" s="6">
        <f>E45/365*D45</f>
        <v>1422.5890410958903</v>
      </c>
      <c r="I45" s="14" t="s">
        <v>79</v>
      </c>
    </row>
    <row r="46" spans="1:9" x14ac:dyDescent="0.3">
      <c r="B46" s="7"/>
      <c r="C46" s="7"/>
      <c r="D46" s="4">
        <f>SUM(D44:D45)</f>
        <v>365</v>
      </c>
      <c r="E46" s="5"/>
      <c r="F46" s="5"/>
      <c r="G46" s="13">
        <f>SUM(G44:G45)</f>
        <v>3477.9315068493152</v>
      </c>
    </row>
    <row r="48" spans="1:9" x14ac:dyDescent="0.3">
      <c r="A48" s="8" t="s">
        <v>27</v>
      </c>
      <c r="B48" s="1" t="s">
        <v>0</v>
      </c>
      <c r="C48" s="1" t="s">
        <v>1</v>
      </c>
      <c r="D48" s="1"/>
      <c r="E48" s="1" t="s">
        <v>2</v>
      </c>
      <c r="F48" s="2" t="s">
        <v>3</v>
      </c>
    </row>
    <row r="49" spans="1:9" x14ac:dyDescent="0.3">
      <c r="B49" s="3">
        <v>27851</v>
      </c>
      <c r="C49" s="3">
        <v>28070</v>
      </c>
      <c r="D49" s="4">
        <f t="shared" ref="D49:D50" si="9">IF(B49&gt;0,C49-B49+1,0)</f>
        <v>220</v>
      </c>
      <c r="E49" s="16">
        <v>3498</v>
      </c>
      <c r="F49" s="5"/>
      <c r="G49" s="6">
        <f>E49/365*D49</f>
        <v>2108.3835616438359</v>
      </c>
      <c r="I49" s="14" t="s">
        <v>86</v>
      </c>
    </row>
    <row r="50" spans="1:9" x14ac:dyDescent="0.3">
      <c r="B50" s="3">
        <v>28071</v>
      </c>
      <c r="C50" s="3">
        <v>28215</v>
      </c>
      <c r="D50" s="4">
        <f t="shared" si="9"/>
        <v>145</v>
      </c>
      <c r="E50" s="16">
        <v>3672</v>
      </c>
      <c r="F50" s="5"/>
      <c r="G50" s="6">
        <f>E50/365*D50</f>
        <v>1458.7397260273974</v>
      </c>
      <c r="I50" s="14" t="s">
        <v>79</v>
      </c>
    </row>
    <row r="51" spans="1:9" x14ac:dyDescent="0.3">
      <c r="B51" s="7"/>
      <c r="C51" s="7"/>
      <c r="D51" s="4">
        <f>SUM(D49:D50)</f>
        <v>365</v>
      </c>
      <c r="E51" s="5"/>
      <c r="F51" s="5"/>
      <c r="G51" s="13">
        <f>SUM(G49:G50)</f>
        <v>3567.1232876712334</v>
      </c>
    </row>
    <row r="53" spans="1:9" x14ac:dyDescent="0.3">
      <c r="A53" s="8" t="s">
        <v>30</v>
      </c>
      <c r="B53" s="1" t="s">
        <v>0</v>
      </c>
      <c r="C53" s="1" t="s">
        <v>1</v>
      </c>
      <c r="D53" s="1"/>
      <c r="E53" s="1" t="s">
        <v>2</v>
      </c>
      <c r="F53" s="2" t="s">
        <v>3</v>
      </c>
    </row>
    <row r="54" spans="1:9" x14ac:dyDescent="0.3">
      <c r="A54" t="s">
        <v>55</v>
      </c>
      <c r="B54" s="3">
        <v>27851</v>
      </c>
      <c r="C54" s="3">
        <v>28070</v>
      </c>
      <c r="D54" s="4">
        <f t="shared" ref="D54:D55" si="10">IF(B54&gt;0,C54-B54+1,0)</f>
        <v>220</v>
      </c>
      <c r="E54" s="16">
        <v>3584</v>
      </c>
      <c r="F54" s="5"/>
      <c r="G54" s="6">
        <f>E54/365*D54</f>
        <v>2160.2191780821918</v>
      </c>
      <c r="I54" s="14" t="s">
        <v>86</v>
      </c>
    </row>
    <row r="55" spans="1:9" x14ac:dyDescent="0.3">
      <c r="B55" s="3">
        <v>28071</v>
      </c>
      <c r="C55" s="3">
        <v>28215</v>
      </c>
      <c r="D55" s="4">
        <f t="shared" si="10"/>
        <v>145</v>
      </c>
      <c r="E55" s="16">
        <v>3764</v>
      </c>
      <c r="F55" s="5"/>
      <c r="G55" s="6">
        <f>E55/365*D55</f>
        <v>1495.2876712328768</v>
      </c>
      <c r="I55" s="14" t="s">
        <v>79</v>
      </c>
    </row>
    <row r="56" spans="1:9" x14ac:dyDescent="0.3">
      <c r="B56" s="7"/>
      <c r="C56" s="7"/>
      <c r="D56" s="4">
        <f>SUM(D54:D55)</f>
        <v>365</v>
      </c>
      <c r="E56" s="5"/>
      <c r="F56" s="5"/>
      <c r="G56" s="13">
        <f>SUM(G54:G55)</f>
        <v>3655.5068493150684</v>
      </c>
    </row>
    <row r="58" spans="1:9" x14ac:dyDescent="0.3">
      <c r="A58" s="8" t="s">
        <v>30</v>
      </c>
      <c r="B58" s="1" t="s">
        <v>0</v>
      </c>
      <c r="C58" s="1" t="s">
        <v>1</v>
      </c>
      <c r="D58" s="1"/>
      <c r="E58" s="1" t="s">
        <v>2</v>
      </c>
      <c r="F58" s="2" t="s">
        <v>3</v>
      </c>
    </row>
    <row r="59" spans="1:9" x14ac:dyDescent="0.3">
      <c r="A59" t="s">
        <v>140</v>
      </c>
      <c r="B59" s="3">
        <v>27851</v>
      </c>
      <c r="C59" s="3">
        <v>28070</v>
      </c>
      <c r="D59" s="4">
        <f t="shared" ref="D59:D60" si="11">IF(B59&gt;0,C59-B59+1,0)</f>
        <v>220</v>
      </c>
      <c r="E59" s="16">
        <v>3723</v>
      </c>
      <c r="F59" s="5"/>
      <c r="G59" s="6">
        <f>E59/365*D59</f>
        <v>2244</v>
      </c>
      <c r="I59" s="14" t="s">
        <v>86</v>
      </c>
    </row>
    <row r="60" spans="1:9" x14ac:dyDescent="0.3">
      <c r="B60" s="3">
        <v>28071</v>
      </c>
      <c r="C60" s="3">
        <v>28215</v>
      </c>
      <c r="D60" s="4">
        <f t="shared" si="11"/>
        <v>145</v>
      </c>
      <c r="E60" s="16">
        <v>3909</v>
      </c>
      <c r="F60" s="5"/>
      <c r="G60" s="6">
        <f>E60/365*D60</f>
        <v>1552.8904109589041</v>
      </c>
      <c r="I60" s="14" t="s">
        <v>79</v>
      </c>
    </row>
    <row r="61" spans="1:9" x14ac:dyDescent="0.3">
      <c r="B61" s="7"/>
      <c r="C61" s="7"/>
      <c r="D61" s="4">
        <f>SUM(D59:D60)</f>
        <v>365</v>
      </c>
      <c r="E61" s="5"/>
      <c r="F61" s="5"/>
      <c r="G61" s="13">
        <f>SUM(G59:G60)</f>
        <v>3796.8904109589039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topLeftCell="A25" workbookViewId="0">
      <selection activeCell="G41" sqref="G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40634</v>
      </c>
      <c r="C4" s="3">
        <v>40999</v>
      </c>
      <c r="D4" s="4">
        <f t="shared" ref="D4" si="0">IF(B4&gt;0,C4-B4+1,0)</f>
        <v>366</v>
      </c>
      <c r="E4" s="5">
        <v>21157</v>
      </c>
      <c r="F4" s="5"/>
      <c r="G4" s="6">
        <v>21157</v>
      </c>
    </row>
    <row r="5" spans="1:7" x14ac:dyDescent="0.3">
      <c r="B5" s="3"/>
      <c r="C5" s="3"/>
      <c r="D5" s="4"/>
      <c r="E5" s="5"/>
      <c r="F5" s="5"/>
      <c r="G5" s="6">
        <f>IF(D5&gt;0,((E5+F5)/$E$31)*$E5,0)</f>
        <v>0</v>
      </c>
    </row>
    <row r="6" spans="1:7" x14ac:dyDescent="0.3">
      <c r="B6" s="7"/>
      <c r="C6" s="7"/>
      <c r="D6" s="4">
        <f>SUM(D4:D5)</f>
        <v>366</v>
      </c>
      <c r="E6" s="5"/>
      <c r="F6" s="5"/>
      <c r="G6" s="6">
        <v>21157</v>
      </c>
    </row>
    <row r="8" spans="1:7" x14ac:dyDescent="0.3">
      <c r="A8" t="s">
        <v>6</v>
      </c>
      <c r="B8" s="1" t="s">
        <v>0</v>
      </c>
      <c r="C8" s="1" t="s">
        <v>1</v>
      </c>
      <c r="D8" s="1"/>
      <c r="E8" s="1" t="s">
        <v>2</v>
      </c>
      <c r="F8" s="2" t="s">
        <v>3</v>
      </c>
    </row>
    <row r="9" spans="1:7" x14ac:dyDescent="0.3">
      <c r="B9" s="3">
        <v>40634</v>
      </c>
      <c r="C9" s="3">
        <v>40999</v>
      </c>
      <c r="D9" s="4">
        <v>365</v>
      </c>
      <c r="E9" s="5">
        <v>22038</v>
      </c>
      <c r="F9" s="5"/>
      <c r="G9" s="6">
        <v>22038</v>
      </c>
    </row>
    <row r="10" spans="1:7" x14ac:dyDescent="0.3">
      <c r="B10" s="3"/>
      <c r="C10" s="3"/>
      <c r="D10" s="4"/>
      <c r="E10" s="5"/>
      <c r="F10" s="5"/>
      <c r="G10" s="6"/>
    </row>
    <row r="11" spans="1:7" x14ac:dyDescent="0.3">
      <c r="B11" s="7"/>
      <c r="C11" s="7"/>
      <c r="D11" s="4">
        <v>366</v>
      </c>
      <c r="E11" s="5"/>
      <c r="F11" s="5"/>
      <c r="G11" s="13">
        <v>22038</v>
      </c>
    </row>
    <row r="13" spans="1:7" x14ac:dyDescent="0.3">
      <c r="A13" t="s">
        <v>7</v>
      </c>
      <c r="B13" s="1" t="s">
        <v>0</v>
      </c>
      <c r="C13" s="1" t="s">
        <v>1</v>
      </c>
      <c r="D13" s="1"/>
      <c r="E13" s="1" t="s">
        <v>2</v>
      </c>
      <c r="F13" s="2" t="s">
        <v>3</v>
      </c>
    </row>
    <row r="14" spans="1:7" x14ac:dyDescent="0.3">
      <c r="B14" s="3">
        <v>40634</v>
      </c>
      <c r="C14" s="3">
        <v>40999</v>
      </c>
      <c r="D14" s="4">
        <f t="shared" ref="D14" si="1">IF(B14&gt;0,C14-B14+1,0)</f>
        <v>366</v>
      </c>
      <c r="E14" s="5">
        <v>28199</v>
      </c>
      <c r="F14" s="5"/>
      <c r="G14" s="6">
        <v>28199</v>
      </c>
    </row>
    <row r="15" spans="1:7" x14ac:dyDescent="0.3">
      <c r="B15" s="3"/>
      <c r="C15" s="3"/>
      <c r="D15" s="4"/>
      <c r="E15" s="5"/>
      <c r="F15" s="5"/>
      <c r="G15" s="6">
        <f>IF(D15&gt;0,((E15+F15)/$E$31)*$E15,0)</f>
        <v>0</v>
      </c>
    </row>
    <row r="16" spans="1:7" x14ac:dyDescent="0.3">
      <c r="B16" s="7"/>
      <c r="C16" s="7"/>
      <c r="D16" s="4">
        <f>SUM(D14:D15)</f>
        <v>366</v>
      </c>
      <c r="E16" s="5"/>
      <c r="F16" s="5"/>
      <c r="G16" s="13">
        <f>SUM(G14:G15)</f>
        <v>28199</v>
      </c>
    </row>
    <row r="18" spans="1:7" x14ac:dyDescent="0.3">
      <c r="A18" t="s">
        <v>8</v>
      </c>
      <c r="B18" s="1" t="s">
        <v>0</v>
      </c>
      <c r="C18" s="1" t="s">
        <v>1</v>
      </c>
      <c r="D18" s="1"/>
      <c r="E18" s="1" t="s">
        <v>2</v>
      </c>
      <c r="F18" s="2" t="s">
        <v>3</v>
      </c>
    </row>
    <row r="19" spans="1:7" x14ac:dyDescent="0.3">
      <c r="B19" s="3">
        <v>40634</v>
      </c>
      <c r="C19" s="3">
        <v>40999</v>
      </c>
      <c r="D19" s="4">
        <f t="shared" ref="D19:D20" si="2">IF(B19&gt;0,C19-B19+1,0)</f>
        <v>366</v>
      </c>
      <c r="E19" s="5">
        <v>29971</v>
      </c>
      <c r="F19" s="5"/>
      <c r="G19" s="6">
        <v>29971</v>
      </c>
    </row>
    <row r="20" spans="1:7" x14ac:dyDescent="0.3">
      <c r="B20" s="3"/>
      <c r="C20" s="3"/>
      <c r="D20" s="4">
        <f t="shared" si="2"/>
        <v>0</v>
      </c>
      <c r="E20" s="5"/>
      <c r="F20" s="5"/>
      <c r="G20" s="6">
        <f>IF(D20&gt;0,((E20+F20)/$E$31)*$E20,0)</f>
        <v>0</v>
      </c>
    </row>
    <row r="21" spans="1:7" x14ac:dyDescent="0.3">
      <c r="B21" s="7"/>
      <c r="C21" s="7"/>
      <c r="D21" s="4">
        <f>SUM(D19:D20)</f>
        <v>366</v>
      </c>
      <c r="E21" s="5"/>
      <c r="F21" s="5"/>
      <c r="G21" s="13">
        <f>SUM(G19:G20)</f>
        <v>29971</v>
      </c>
    </row>
    <row r="23" spans="1:7" x14ac:dyDescent="0.3">
      <c r="A23" t="s">
        <v>9</v>
      </c>
      <c r="B23" s="1" t="s">
        <v>0</v>
      </c>
      <c r="C23" s="1" t="s">
        <v>1</v>
      </c>
      <c r="D23" s="1"/>
      <c r="E23" s="1" t="s">
        <v>2</v>
      </c>
      <c r="F23" s="2" t="s">
        <v>3</v>
      </c>
    </row>
    <row r="24" spans="1:7" x14ac:dyDescent="0.3">
      <c r="B24" s="3">
        <v>40634</v>
      </c>
      <c r="C24" s="3">
        <v>40999</v>
      </c>
      <c r="D24" s="4">
        <f t="shared" ref="D24:D25" si="3">IF(B24&gt;0,C24-B24+1,0)</f>
        <v>366</v>
      </c>
      <c r="E24" s="5">
        <v>31263</v>
      </c>
      <c r="F24" s="5"/>
      <c r="G24" s="6">
        <v>31263</v>
      </c>
    </row>
    <row r="25" spans="1:7" x14ac:dyDescent="0.3">
      <c r="B25" s="3"/>
      <c r="C25" s="3"/>
      <c r="D25" s="4">
        <f t="shared" si="3"/>
        <v>0</v>
      </c>
      <c r="E25" s="5"/>
      <c r="F25" s="5"/>
      <c r="G25" s="6">
        <f>IF(D25&gt;0,((E25+F25)/$E$31)*$E25,0)</f>
        <v>0</v>
      </c>
    </row>
    <row r="26" spans="1:7" x14ac:dyDescent="0.3">
      <c r="B26" s="7"/>
      <c r="C26" s="7"/>
      <c r="D26" s="4">
        <f>SUM(D24:D25)</f>
        <v>366</v>
      </c>
      <c r="E26" s="5"/>
      <c r="F26" s="5"/>
      <c r="G26" s="13">
        <f>SUM(G24:G25)</f>
        <v>31263</v>
      </c>
    </row>
    <row r="28" spans="1:7" x14ac:dyDescent="0.3">
      <c r="A28" t="s">
        <v>10</v>
      </c>
      <c r="B28" s="1" t="s">
        <v>0</v>
      </c>
      <c r="C28" s="1" t="s">
        <v>1</v>
      </c>
      <c r="D28" s="1"/>
      <c r="E28" s="1" t="s">
        <v>2</v>
      </c>
      <c r="F28" s="2" t="s">
        <v>3</v>
      </c>
    </row>
    <row r="29" spans="1:7" x14ac:dyDescent="0.3">
      <c r="B29" s="3">
        <v>40634</v>
      </c>
      <c r="C29" s="3">
        <v>40999</v>
      </c>
      <c r="D29" s="4">
        <f t="shared" ref="D29:D30" si="4">IF(B29&gt;0,C29-B29+1,0)</f>
        <v>366</v>
      </c>
      <c r="E29" s="5">
        <v>31940</v>
      </c>
      <c r="F29" s="5"/>
      <c r="G29" s="6">
        <v>31940</v>
      </c>
    </row>
    <row r="30" spans="1:7" x14ac:dyDescent="0.3">
      <c r="B30" s="3"/>
      <c r="C30" s="3"/>
      <c r="D30" s="4">
        <f t="shared" si="4"/>
        <v>0</v>
      </c>
      <c r="E30" s="5"/>
      <c r="F30" s="5"/>
      <c r="G30" s="6">
        <f>IF(D30&gt;0,((E30+F30)/$E$31)*$E30,0)</f>
        <v>0</v>
      </c>
    </row>
    <row r="31" spans="1:7" x14ac:dyDescent="0.3">
      <c r="B31" s="7"/>
      <c r="C31" s="7"/>
      <c r="D31" s="4">
        <f>SUM(D29:D30)</f>
        <v>366</v>
      </c>
      <c r="E31" s="5"/>
      <c r="F31" s="5"/>
      <c r="G31" s="13">
        <f>SUM(G29:G30)</f>
        <v>31940</v>
      </c>
    </row>
    <row r="33" spans="1:7" x14ac:dyDescent="0.3">
      <c r="A33" t="s">
        <v>11</v>
      </c>
      <c r="B33" s="1" t="s">
        <v>0</v>
      </c>
      <c r="C33" s="1" t="s">
        <v>1</v>
      </c>
      <c r="D33" s="1"/>
      <c r="E33" s="1" t="s">
        <v>2</v>
      </c>
      <c r="F33" s="2" t="s">
        <v>3</v>
      </c>
    </row>
    <row r="34" spans="1:7" x14ac:dyDescent="0.3">
      <c r="B34" s="3">
        <v>40634</v>
      </c>
      <c r="C34" s="3">
        <v>40999</v>
      </c>
      <c r="D34" s="4">
        <f t="shared" ref="D34:D35" si="5">IF(B34&gt;0,C34-B34+1,0)</f>
        <v>366</v>
      </c>
      <c r="E34" s="5">
        <v>32817</v>
      </c>
      <c r="F34" s="5"/>
      <c r="G34" s="6">
        <v>32827</v>
      </c>
    </row>
    <row r="35" spans="1:7" x14ac:dyDescent="0.3">
      <c r="B35" s="3"/>
      <c r="C35" s="3"/>
      <c r="D35" s="4">
        <f t="shared" si="5"/>
        <v>0</v>
      </c>
      <c r="E35" s="5"/>
      <c r="F35" s="5"/>
      <c r="G35" s="6">
        <f>IF(D35&gt;0,((E35+F35)/$E$31)*$E35,0)</f>
        <v>0</v>
      </c>
    </row>
    <row r="36" spans="1:7" x14ac:dyDescent="0.3">
      <c r="B36" s="7"/>
      <c r="C36" s="7"/>
      <c r="D36" s="4">
        <f>SUM(D34:D35)</f>
        <v>366</v>
      </c>
      <c r="E36" s="5"/>
      <c r="F36" s="5"/>
      <c r="G36" s="13">
        <f>SUM(G34:G35)</f>
        <v>32827</v>
      </c>
    </row>
    <row r="38" spans="1:7" x14ac:dyDescent="0.3">
      <c r="A38" t="s">
        <v>12</v>
      </c>
      <c r="B38" s="1" t="s">
        <v>0</v>
      </c>
      <c r="C38" s="1" t="s">
        <v>1</v>
      </c>
      <c r="D38" s="1"/>
      <c r="E38" s="1" t="s">
        <v>2</v>
      </c>
      <c r="F38" s="2" t="s">
        <v>3</v>
      </c>
    </row>
    <row r="39" spans="1:7" x14ac:dyDescent="0.3">
      <c r="B39" s="3">
        <v>40634</v>
      </c>
      <c r="C39" s="3">
        <v>40999</v>
      </c>
      <c r="D39" s="4">
        <f t="shared" ref="D39:D40" si="6">IF(B39&gt;0,C39-B39+1,0)</f>
        <v>366</v>
      </c>
      <c r="E39" s="5">
        <v>34961</v>
      </c>
      <c r="F39" s="5"/>
      <c r="G39" s="6">
        <v>34961</v>
      </c>
    </row>
    <row r="40" spans="1:7" x14ac:dyDescent="0.3">
      <c r="B40" s="3"/>
      <c r="C40" s="3"/>
      <c r="D40" s="4">
        <f t="shared" si="6"/>
        <v>0</v>
      </c>
      <c r="E40" s="5"/>
      <c r="F40" s="5"/>
      <c r="G40" s="6">
        <f>IF(D40&gt;0,((E40+F40)/$E$31)*$E40,0)</f>
        <v>0</v>
      </c>
    </row>
    <row r="41" spans="1:7" x14ac:dyDescent="0.3">
      <c r="B41" s="7"/>
      <c r="C41" s="7"/>
      <c r="D41" s="4">
        <f>SUM(D39:D40)</f>
        <v>366</v>
      </c>
      <c r="E41" s="5"/>
      <c r="F41" s="5"/>
      <c r="G41" s="13">
        <f>SUM(G39:G40)</f>
        <v>34961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61"/>
  <sheetViews>
    <sheetView workbookViewId="0">
      <selection activeCell="G5" sqref="G5"/>
    </sheetView>
  </sheetViews>
  <sheetFormatPr defaultRowHeight="14.4" x14ac:dyDescent="0.3"/>
  <cols>
    <col min="1" max="1" width="30.44140625" bestFit="1" customWidth="1"/>
    <col min="2" max="3" width="10.44140625" bestFit="1" customWidth="1"/>
    <col min="5" max="5" width="10.77734375" bestFit="1" customWidth="1"/>
    <col min="7" max="7" width="10.5546875" bestFit="1" customWidth="1"/>
  </cols>
  <sheetData>
    <row r="1" spans="1:11" x14ac:dyDescent="0.3">
      <c r="A1" s="8" t="s">
        <v>4</v>
      </c>
    </row>
    <row r="3" spans="1:11" x14ac:dyDescent="0.3">
      <c r="A3" s="8" t="s">
        <v>18</v>
      </c>
      <c r="B3" s="1" t="s">
        <v>0</v>
      </c>
      <c r="C3" s="1" t="s">
        <v>1</v>
      </c>
      <c r="D3" s="1"/>
      <c r="E3" s="1" t="s">
        <v>2</v>
      </c>
      <c r="F3" s="2" t="s">
        <v>3</v>
      </c>
    </row>
    <row r="4" spans="1:11" x14ac:dyDescent="0.3">
      <c r="A4" t="s">
        <v>87</v>
      </c>
      <c r="B4" s="3">
        <v>27485</v>
      </c>
      <c r="C4" s="3">
        <v>27704</v>
      </c>
      <c r="D4" s="4">
        <f t="shared" ref="D4:D5" si="0">IF(B4&gt;0,C4-B4+1,0)</f>
        <v>220</v>
      </c>
      <c r="E4" s="5">
        <v>1980</v>
      </c>
      <c r="F4" s="5"/>
      <c r="G4" s="6">
        <f>E4/366*D4</f>
        <v>1190.1639344262296</v>
      </c>
      <c r="I4" s="14"/>
      <c r="K4" s="14"/>
    </row>
    <row r="5" spans="1:11" x14ac:dyDescent="0.3">
      <c r="B5" s="3">
        <v>27705</v>
      </c>
      <c r="C5" s="3">
        <v>27850</v>
      </c>
      <c r="D5" s="4">
        <f t="shared" si="0"/>
        <v>146</v>
      </c>
      <c r="E5" s="16">
        <v>2569</v>
      </c>
      <c r="F5" s="5"/>
      <c r="G5" s="6">
        <f>E5/366*D5</f>
        <v>1024.7923497267759</v>
      </c>
      <c r="I5" s="14" t="s">
        <v>86</v>
      </c>
    </row>
    <row r="6" spans="1:11" x14ac:dyDescent="0.3">
      <c r="B6" s="7"/>
      <c r="C6" s="7"/>
      <c r="D6" s="4">
        <f>SUM(D4:D5)</f>
        <v>366</v>
      </c>
      <c r="E6" s="5"/>
      <c r="F6" s="5"/>
      <c r="G6" s="13">
        <f>SUM(G4:G5)</f>
        <v>2214.9562841530055</v>
      </c>
    </row>
    <row r="8" spans="1:11" x14ac:dyDescent="0.3">
      <c r="A8" s="8" t="s">
        <v>18</v>
      </c>
      <c r="B8" s="1" t="s">
        <v>0</v>
      </c>
      <c r="C8" s="1" t="s">
        <v>1</v>
      </c>
      <c r="D8" s="1"/>
      <c r="E8" s="1" t="s">
        <v>2</v>
      </c>
      <c r="F8" s="2" t="s">
        <v>3</v>
      </c>
    </row>
    <row r="9" spans="1:11" x14ac:dyDescent="0.3">
      <c r="A9" t="s">
        <v>88</v>
      </c>
      <c r="B9" s="3">
        <v>27485</v>
      </c>
      <c r="C9" s="3">
        <v>27704</v>
      </c>
      <c r="D9" s="4">
        <f t="shared" ref="D9:D10" si="1">IF(B9&gt;0,C9-B9+1,0)</f>
        <v>220</v>
      </c>
      <c r="E9" s="5">
        <v>2100</v>
      </c>
      <c r="F9" s="5"/>
      <c r="G9" s="6">
        <f>E9/366*D9</f>
        <v>1262.295081967213</v>
      </c>
      <c r="I9" s="14"/>
    </row>
    <row r="10" spans="1:11" x14ac:dyDescent="0.3">
      <c r="B10" s="3">
        <v>27705</v>
      </c>
      <c r="C10" s="3">
        <v>27850</v>
      </c>
      <c r="D10" s="4">
        <f t="shared" si="1"/>
        <v>146</v>
      </c>
      <c r="E10" s="16">
        <v>2689</v>
      </c>
      <c r="F10" s="5"/>
      <c r="G10" s="6">
        <f>E10/366*D10</f>
        <v>1072.6612021857923</v>
      </c>
      <c r="I10" s="14" t="s">
        <v>86</v>
      </c>
    </row>
    <row r="11" spans="1:11" x14ac:dyDescent="0.3">
      <c r="B11" s="7"/>
      <c r="C11" s="7"/>
      <c r="D11" s="4">
        <f>SUM(D9:D10)</f>
        <v>366</v>
      </c>
      <c r="E11" s="5"/>
      <c r="F11" s="5"/>
      <c r="G11" s="13">
        <f>SUM(G9:G10)</f>
        <v>2334.9562841530051</v>
      </c>
    </row>
    <row r="13" spans="1:11" x14ac:dyDescent="0.3">
      <c r="A13" s="8" t="s">
        <v>123</v>
      </c>
      <c r="B13" s="1" t="s">
        <v>0</v>
      </c>
      <c r="C13" s="1" t="s">
        <v>1</v>
      </c>
      <c r="D13" s="1"/>
      <c r="E13" s="1" t="s">
        <v>2</v>
      </c>
      <c r="F13" s="2" t="s">
        <v>3</v>
      </c>
    </row>
    <row r="14" spans="1:11" x14ac:dyDescent="0.3">
      <c r="A14" t="s">
        <v>89</v>
      </c>
      <c r="B14" s="3">
        <v>27485</v>
      </c>
      <c r="C14" s="3">
        <v>27704</v>
      </c>
      <c r="D14" s="4">
        <f t="shared" ref="D14:D15" si="2">IF(B14&gt;0,C14-B14+1,0)</f>
        <v>220</v>
      </c>
      <c r="E14" s="5">
        <v>2022</v>
      </c>
      <c r="F14" s="5"/>
      <c r="G14" s="6">
        <f>E14/366*D14</f>
        <v>1215.4098360655737</v>
      </c>
      <c r="I14" s="14"/>
    </row>
    <row r="15" spans="1:11" x14ac:dyDescent="0.3">
      <c r="B15" s="3">
        <v>27705</v>
      </c>
      <c r="C15" s="3">
        <v>27850</v>
      </c>
      <c r="D15" s="4">
        <f t="shared" si="2"/>
        <v>146</v>
      </c>
      <c r="E15" s="16">
        <v>2610</v>
      </c>
      <c r="F15" s="5"/>
      <c r="G15" s="6">
        <f>E15/366*D15</f>
        <v>1041.1475409836066</v>
      </c>
      <c r="I15" s="14" t="s">
        <v>86</v>
      </c>
    </row>
    <row r="16" spans="1:11" x14ac:dyDescent="0.3">
      <c r="B16" s="7"/>
      <c r="C16" s="7"/>
      <c r="D16" s="4">
        <f>SUM(D14:D15)</f>
        <v>366</v>
      </c>
      <c r="E16" s="5"/>
      <c r="F16" s="5"/>
      <c r="G16" s="13">
        <f>SUM(G14:G15)</f>
        <v>2256.5573770491801</v>
      </c>
    </row>
    <row r="18" spans="1:9" x14ac:dyDescent="0.3">
      <c r="A18" s="8" t="s">
        <v>123</v>
      </c>
      <c r="B18" s="1" t="s">
        <v>0</v>
      </c>
      <c r="C18" s="1" t="s">
        <v>1</v>
      </c>
      <c r="D18" s="1"/>
      <c r="E18" s="1" t="s">
        <v>2</v>
      </c>
      <c r="F18" s="2" t="s">
        <v>3</v>
      </c>
    </row>
    <row r="19" spans="1:9" x14ac:dyDescent="0.3">
      <c r="A19" t="s">
        <v>141</v>
      </c>
      <c r="B19" s="3">
        <v>27485</v>
      </c>
      <c r="C19" s="3">
        <v>27704</v>
      </c>
      <c r="D19" s="4">
        <f t="shared" ref="D19:D20" si="3">IF(B19&gt;0,C19-B19+1,0)</f>
        <v>220</v>
      </c>
      <c r="E19" s="5">
        <v>2142</v>
      </c>
      <c r="F19" s="5"/>
      <c r="G19" s="6">
        <f>E19/366*D19</f>
        <v>1287.5409836065573</v>
      </c>
      <c r="I19" s="14"/>
    </row>
    <row r="20" spans="1:9" x14ac:dyDescent="0.3">
      <c r="A20" t="s">
        <v>142</v>
      </c>
      <c r="B20" s="3">
        <v>27705</v>
      </c>
      <c r="C20" s="3">
        <v>27850</v>
      </c>
      <c r="D20" s="4">
        <f t="shared" si="3"/>
        <v>146</v>
      </c>
      <c r="E20" s="16">
        <v>2727</v>
      </c>
      <c r="F20" s="5"/>
      <c r="G20" s="6">
        <f>E20/366*D20</f>
        <v>1087.8196721311474</v>
      </c>
      <c r="I20" s="14" t="s">
        <v>86</v>
      </c>
    </row>
    <row r="21" spans="1:9" x14ac:dyDescent="0.3">
      <c r="B21" s="7"/>
      <c r="C21" s="7"/>
      <c r="D21" s="4">
        <f>SUM(D19:D20)</f>
        <v>366</v>
      </c>
      <c r="E21" s="5"/>
      <c r="F21" s="5"/>
      <c r="G21" s="13">
        <f>SUM(G19:G20)</f>
        <v>2375.3606557377047</v>
      </c>
    </row>
    <row r="23" spans="1:9" x14ac:dyDescent="0.3">
      <c r="A23" s="8" t="s">
        <v>123</v>
      </c>
      <c r="B23" s="1" t="s">
        <v>0</v>
      </c>
      <c r="C23" s="1" t="s">
        <v>1</v>
      </c>
      <c r="D23" s="1"/>
      <c r="E23" s="1" t="s">
        <v>2</v>
      </c>
      <c r="F23" s="2" t="s">
        <v>3</v>
      </c>
    </row>
    <row r="24" spans="1:9" x14ac:dyDescent="0.3">
      <c r="A24" t="s">
        <v>21</v>
      </c>
      <c r="B24" s="3">
        <v>27485</v>
      </c>
      <c r="C24" s="3">
        <v>27704</v>
      </c>
      <c r="D24" s="4">
        <f t="shared" ref="D24:D25" si="4">IF(B24&gt;0,C24-B24+1,0)</f>
        <v>220</v>
      </c>
      <c r="E24" s="5">
        <v>2268</v>
      </c>
      <c r="F24" s="5"/>
      <c r="G24" s="6">
        <f>E24/366*D24</f>
        <v>1363.2786885245903</v>
      </c>
      <c r="I24" s="14"/>
    </row>
    <row r="25" spans="1:9" x14ac:dyDescent="0.3">
      <c r="B25" s="3">
        <v>27705</v>
      </c>
      <c r="C25" s="3">
        <v>27850</v>
      </c>
      <c r="D25" s="4">
        <f t="shared" si="4"/>
        <v>146</v>
      </c>
      <c r="E25" s="16">
        <v>2857</v>
      </c>
      <c r="F25" s="5"/>
      <c r="G25" s="6">
        <f>E25/366*D25</f>
        <v>1139.6775956284152</v>
      </c>
      <c r="I25" s="14" t="s">
        <v>86</v>
      </c>
    </row>
    <row r="26" spans="1:9" x14ac:dyDescent="0.3">
      <c r="B26" s="7"/>
      <c r="C26" s="7"/>
      <c r="D26" s="4">
        <f>SUM(D24:D25)</f>
        <v>366</v>
      </c>
      <c r="E26" s="5"/>
      <c r="F26" s="5"/>
      <c r="G26" s="13">
        <f>SUM(G24:G25)</f>
        <v>2502.9562841530055</v>
      </c>
    </row>
    <row r="28" spans="1:9" x14ac:dyDescent="0.3">
      <c r="A28" s="8" t="s">
        <v>123</v>
      </c>
      <c r="B28" s="1" t="s">
        <v>0</v>
      </c>
      <c r="C28" s="1" t="s">
        <v>1</v>
      </c>
      <c r="D28" s="1"/>
      <c r="E28" s="1" t="s">
        <v>2</v>
      </c>
      <c r="F28" s="2" t="s">
        <v>3</v>
      </c>
    </row>
    <row r="29" spans="1:9" x14ac:dyDescent="0.3">
      <c r="A29" t="s">
        <v>23</v>
      </c>
      <c r="B29" s="3">
        <v>27485</v>
      </c>
      <c r="C29" s="3">
        <v>27704</v>
      </c>
      <c r="D29" s="4">
        <f t="shared" ref="D29:D30" si="5">IF(B29&gt;0,C29-B29+1,0)</f>
        <v>220</v>
      </c>
      <c r="E29" s="5">
        <v>2412</v>
      </c>
      <c r="F29" s="5"/>
      <c r="G29" s="6">
        <f>E29/366*D29</f>
        <v>1449.8360655737704</v>
      </c>
      <c r="I29" s="14"/>
    </row>
    <row r="30" spans="1:9" x14ac:dyDescent="0.3">
      <c r="B30" s="3">
        <v>27705</v>
      </c>
      <c r="C30" s="3">
        <v>27850</v>
      </c>
      <c r="D30" s="4">
        <f t="shared" si="5"/>
        <v>146</v>
      </c>
      <c r="E30" s="16">
        <v>2997</v>
      </c>
      <c r="F30" s="5"/>
      <c r="G30" s="6">
        <f>E30/366*D30</f>
        <v>1195.5245901639344</v>
      </c>
      <c r="I30" s="14" t="s">
        <v>86</v>
      </c>
    </row>
    <row r="31" spans="1:9" x14ac:dyDescent="0.3">
      <c r="B31" s="7"/>
      <c r="C31" s="7"/>
      <c r="D31" s="4">
        <f>SUM(D29:D30)</f>
        <v>366</v>
      </c>
      <c r="E31" s="5"/>
      <c r="F31" s="5"/>
      <c r="G31" s="13">
        <f>SUM(G29:G30)</f>
        <v>2645.3606557377047</v>
      </c>
    </row>
    <row r="33" spans="1:9" x14ac:dyDescent="0.3">
      <c r="A33" s="8" t="s">
        <v>123</v>
      </c>
      <c r="B33" s="1" t="s">
        <v>0</v>
      </c>
      <c r="C33" s="1" t="s">
        <v>1</v>
      </c>
      <c r="D33" s="1"/>
      <c r="E33" s="1" t="s">
        <v>2</v>
      </c>
      <c r="F33" s="2" t="s">
        <v>3</v>
      </c>
    </row>
    <row r="34" spans="1:9" x14ac:dyDescent="0.3">
      <c r="A34" t="s">
        <v>24</v>
      </c>
      <c r="B34" s="3">
        <v>27485</v>
      </c>
      <c r="C34" s="3">
        <v>27704</v>
      </c>
      <c r="D34" s="4">
        <f t="shared" ref="D34:D35" si="6">IF(B34&gt;0,C34-B34+1,0)</f>
        <v>220</v>
      </c>
      <c r="E34" s="5">
        <v>2679</v>
      </c>
      <c r="F34" s="5"/>
      <c r="G34" s="6">
        <f>E34/366*D34</f>
        <v>1610.327868852459</v>
      </c>
      <c r="I34" s="14"/>
    </row>
    <row r="35" spans="1:9" x14ac:dyDescent="0.3">
      <c r="A35" t="s">
        <v>33</v>
      </c>
      <c r="B35" s="3">
        <v>27705</v>
      </c>
      <c r="C35" s="3">
        <v>27850</v>
      </c>
      <c r="D35" s="4">
        <f t="shared" si="6"/>
        <v>146</v>
      </c>
      <c r="E35" s="16">
        <v>3265</v>
      </c>
      <c r="F35" s="5"/>
      <c r="G35" s="6">
        <f>E35/366*D35</f>
        <v>1302.4316939890712</v>
      </c>
      <c r="I35" s="14" t="s">
        <v>86</v>
      </c>
    </row>
    <row r="36" spans="1:9" x14ac:dyDescent="0.3">
      <c r="B36" s="7"/>
      <c r="C36" s="7"/>
      <c r="D36" s="4">
        <f>SUM(D34:D35)</f>
        <v>366</v>
      </c>
      <c r="E36" s="5"/>
      <c r="F36" s="5"/>
      <c r="G36" s="13">
        <f>SUM(G34:G35)</f>
        <v>2912.7595628415302</v>
      </c>
    </row>
    <row r="38" spans="1:9" x14ac:dyDescent="0.3">
      <c r="A38" s="8" t="s">
        <v>123</v>
      </c>
      <c r="B38" s="1" t="s">
        <v>0</v>
      </c>
      <c r="C38" s="1" t="s">
        <v>1</v>
      </c>
      <c r="D38" s="1"/>
      <c r="E38" s="1" t="s">
        <v>2</v>
      </c>
      <c r="F38" s="2" t="s">
        <v>3</v>
      </c>
    </row>
    <row r="39" spans="1:9" x14ac:dyDescent="0.3">
      <c r="A39" t="s">
        <v>117</v>
      </c>
      <c r="B39" s="3">
        <v>27485</v>
      </c>
      <c r="C39" s="3">
        <v>27704</v>
      </c>
      <c r="D39" s="4">
        <f t="shared" ref="D39:D40" si="7">IF(B39&gt;0,C39-B39+1,0)</f>
        <v>220</v>
      </c>
      <c r="E39" s="5">
        <v>2550</v>
      </c>
      <c r="F39" s="5"/>
      <c r="G39" s="6">
        <f>E39/366*D39</f>
        <v>1532.7868852459017</v>
      </c>
      <c r="I39" s="14"/>
    </row>
    <row r="40" spans="1:9" x14ac:dyDescent="0.3">
      <c r="A40" t="s">
        <v>25</v>
      </c>
      <c r="B40" s="3">
        <v>27705</v>
      </c>
      <c r="C40" s="3">
        <v>27850</v>
      </c>
      <c r="D40" s="4">
        <f t="shared" si="7"/>
        <v>146</v>
      </c>
      <c r="E40" s="16">
        <v>3139</v>
      </c>
      <c r="F40" s="5"/>
      <c r="G40" s="6">
        <f>E40/366*D40</f>
        <v>1252.1693989071039</v>
      </c>
      <c r="I40" s="14" t="s">
        <v>86</v>
      </c>
    </row>
    <row r="41" spans="1:9" x14ac:dyDescent="0.3">
      <c r="B41" s="7"/>
      <c r="C41" s="7"/>
      <c r="D41" s="4">
        <f>SUM(D39:D40)</f>
        <v>366</v>
      </c>
      <c r="E41" s="5"/>
      <c r="F41" s="5"/>
      <c r="G41" s="13">
        <f>SUM(G39:G40)</f>
        <v>2784.9562841530055</v>
      </c>
    </row>
    <row r="43" spans="1:9" x14ac:dyDescent="0.3">
      <c r="A43" s="8" t="s">
        <v>123</v>
      </c>
      <c r="B43" s="1" t="s">
        <v>0</v>
      </c>
      <c r="C43" s="1" t="s">
        <v>1</v>
      </c>
      <c r="D43" s="1"/>
      <c r="E43" s="1" t="s">
        <v>2</v>
      </c>
      <c r="F43" s="2" t="s">
        <v>3</v>
      </c>
    </row>
    <row r="44" spans="1:9" x14ac:dyDescent="0.3">
      <c r="A44" t="s">
        <v>117</v>
      </c>
      <c r="B44" s="3">
        <v>27485</v>
      </c>
      <c r="C44" s="3">
        <v>27704</v>
      </c>
      <c r="D44" s="4">
        <f t="shared" ref="D44:D45" si="8">IF(B44&gt;0,C44-B44+1,0)</f>
        <v>220</v>
      </c>
      <c r="E44" s="5">
        <v>2823</v>
      </c>
      <c r="F44" s="5"/>
      <c r="G44" s="6">
        <f>E44/366*D44</f>
        <v>1696.8852459016393</v>
      </c>
      <c r="I44" s="14"/>
    </row>
    <row r="45" spans="1:9" x14ac:dyDescent="0.3">
      <c r="A45" t="s">
        <v>26</v>
      </c>
      <c r="B45" s="3">
        <v>27705</v>
      </c>
      <c r="C45" s="3">
        <v>27850</v>
      </c>
      <c r="D45" s="4">
        <f t="shared" si="8"/>
        <v>146</v>
      </c>
      <c r="E45" s="16">
        <v>3410</v>
      </c>
      <c r="F45" s="5"/>
      <c r="G45" s="6">
        <f>E45/366*D45</f>
        <v>1360.273224043716</v>
      </c>
      <c r="I45" s="14" t="s">
        <v>86</v>
      </c>
    </row>
    <row r="46" spans="1:9" x14ac:dyDescent="0.3">
      <c r="B46" s="7"/>
      <c r="C46" s="7"/>
      <c r="D46" s="4">
        <f>SUM(D44:D45)</f>
        <v>366</v>
      </c>
      <c r="E46" s="5"/>
      <c r="F46" s="5"/>
      <c r="G46" s="13">
        <f>SUM(G44:G45)</f>
        <v>3057.1584699453551</v>
      </c>
    </row>
    <row r="48" spans="1:9" x14ac:dyDescent="0.3">
      <c r="A48" s="8" t="s">
        <v>27</v>
      </c>
      <c r="B48" s="1" t="s">
        <v>0</v>
      </c>
      <c r="C48" s="1" t="s">
        <v>1</v>
      </c>
      <c r="D48" s="1"/>
      <c r="E48" s="1" t="s">
        <v>2</v>
      </c>
      <c r="F48" s="2" t="s">
        <v>3</v>
      </c>
    </row>
    <row r="49" spans="1:9" x14ac:dyDescent="0.3">
      <c r="B49" s="3">
        <v>27485</v>
      </c>
      <c r="C49" s="3">
        <v>27704</v>
      </c>
      <c r="D49" s="4">
        <f t="shared" ref="D49:D50" si="9">IF(B49&gt;0,C49-B49+1,0)</f>
        <v>220</v>
      </c>
      <c r="E49" s="5">
        <v>2913</v>
      </c>
      <c r="F49" s="5"/>
      <c r="G49" s="6">
        <f>E49/366*D49</f>
        <v>1750.983606557377</v>
      </c>
      <c r="I49" s="14"/>
    </row>
    <row r="50" spans="1:9" x14ac:dyDescent="0.3">
      <c r="B50" s="3">
        <v>27705</v>
      </c>
      <c r="C50" s="3">
        <v>27850</v>
      </c>
      <c r="D50" s="4">
        <f t="shared" si="9"/>
        <v>146</v>
      </c>
      <c r="E50" s="16">
        <v>3498</v>
      </c>
      <c r="F50" s="5"/>
      <c r="G50" s="6">
        <f>E50/366*D50</f>
        <v>1395.377049180328</v>
      </c>
      <c r="I50" s="14" t="s">
        <v>86</v>
      </c>
    </row>
    <row r="51" spans="1:9" x14ac:dyDescent="0.3">
      <c r="B51" s="7"/>
      <c r="C51" s="7"/>
      <c r="D51" s="4">
        <f>SUM(D49:D50)</f>
        <v>366</v>
      </c>
      <c r="E51" s="5"/>
      <c r="F51" s="5"/>
      <c r="G51" s="13">
        <f>SUM(G49:G50)</f>
        <v>3146.3606557377052</v>
      </c>
    </row>
    <row r="53" spans="1:9" x14ac:dyDescent="0.3">
      <c r="A53" s="8" t="s">
        <v>30</v>
      </c>
      <c r="B53" s="1" t="s">
        <v>0</v>
      </c>
      <c r="C53" s="1" t="s">
        <v>1</v>
      </c>
      <c r="D53" s="1"/>
      <c r="E53" s="1" t="s">
        <v>2</v>
      </c>
      <c r="F53" s="2" t="s">
        <v>3</v>
      </c>
    </row>
    <row r="54" spans="1:9" x14ac:dyDescent="0.3">
      <c r="A54" t="s">
        <v>55</v>
      </c>
      <c r="B54" s="3">
        <v>27485</v>
      </c>
      <c r="C54" s="3">
        <v>27704</v>
      </c>
      <c r="D54" s="4">
        <f t="shared" ref="D54:D55" si="10">IF(B54&gt;0,C54-B54+1,0)</f>
        <v>220</v>
      </c>
      <c r="E54" s="5">
        <v>3000</v>
      </c>
      <c r="F54" s="5"/>
      <c r="G54" s="6">
        <f>E54/366*D54</f>
        <v>1803.2786885245901</v>
      </c>
      <c r="I54" s="14"/>
    </row>
    <row r="55" spans="1:9" x14ac:dyDescent="0.3">
      <c r="B55" s="3">
        <v>27705</v>
      </c>
      <c r="C55" s="3">
        <v>27850</v>
      </c>
      <c r="D55" s="4">
        <f t="shared" si="10"/>
        <v>146</v>
      </c>
      <c r="E55" s="16">
        <v>3584</v>
      </c>
      <c r="F55" s="5"/>
      <c r="G55" s="6">
        <f>E55/366*D55</f>
        <v>1429.6830601092897</v>
      </c>
      <c r="I55" s="14" t="s">
        <v>86</v>
      </c>
    </row>
    <row r="56" spans="1:9" x14ac:dyDescent="0.3">
      <c r="B56" s="7"/>
      <c r="C56" s="7"/>
      <c r="D56" s="4">
        <f>SUM(D54:D55)</f>
        <v>366</v>
      </c>
      <c r="E56" s="5"/>
      <c r="F56" s="5"/>
      <c r="G56" s="13">
        <f>SUM(G54:G55)</f>
        <v>3232.9617486338798</v>
      </c>
    </row>
    <row r="58" spans="1:9" x14ac:dyDescent="0.3">
      <c r="A58" s="8" t="s">
        <v>30</v>
      </c>
      <c r="B58" s="1" t="s">
        <v>0</v>
      </c>
      <c r="C58" s="1" t="s">
        <v>1</v>
      </c>
      <c r="D58" s="1"/>
      <c r="E58" s="1" t="s">
        <v>2</v>
      </c>
      <c r="F58" s="2" t="s">
        <v>3</v>
      </c>
    </row>
    <row r="59" spans="1:9" x14ac:dyDescent="0.3">
      <c r="A59" t="s">
        <v>140</v>
      </c>
      <c r="B59" s="3">
        <v>27485</v>
      </c>
      <c r="C59" s="3">
        <v>27704</v>
      </c>
      <c r="D59" s="4">
        <f t="shared" ref="D59:D60" si="11">IF(B59&gt;0,C59-B59+1,0)</f>
        <v>220</v>
      </c>
      <c r="E59" s="5">
        <v>3138</v>
      </c>
      <c r="F59" s="5"/>
      <c r="G59" s="6">
        <f>E59/366*D59</f>
        <v>1886.2295081967213</v>
      </c>
      <c r="I59" s="14"/>
    </row>
    <row r="60" spans="1:9" x14ac:dyDescent="0.3">
      <c r="B60" s="3">
        <v>27705</v>
      </c>
      <c r="C60" s="3">
        <v>27850</v>
      </c>
      <c r="D60" s="4">
        <f t="shared" si="11"/>
        <v>146</v>
      </c>
      <c r="E60" s="16">
        <v>3723</v>
      </c>
      <c r="F60" s="5"/>
      <c r="G60" s="6">
        <f>E60/366*D60</f>
        <v>1485.1311475409836</v>
      </c>
      <c r="I60" s="14" t="s">
        <v>86</v>
      </c>
    </row>
    <row r="61" spans="1:9" x14ac:dyDescent="0.3">
      <c r="B61" s="7"/>
      <c r="C61" s="7"/>
      <c r="D61" s="4">
        <f>SUM(D59:D60)</f>
        <v>366</v>
      </c>
      <c r="E61" s="5"/>
      <c r="F61" s="5"/>
      <c r="G61" s="13">
        <f>SUM(G59:G60)</f>
        <v>3371.3606557377052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62"/>
  <sheetViews>
    <sheetView workbookViewId="0">
      <selection activeCell="E16" sqref="E16"/>
    </sheetView>
  </sheetViews>
  <sheetFormatPr defaultRowHeight="14.4" x14ac:dyDescent="0.3"/>
  <cols>
    <col min="1" max="1" width="30.44140625" bestFit="1" customWidth="1"/>
    <col min="2" max="3" width="10.44140625" bestFit="1" customWidth="1"/>
    <col min="5" max="5" width="10.77734375" bestFit="1" customWidth="1"/>
    <col min="7" max="7" width="10.21875" bestFit="1" customWidth="1"/>
  </cols>
  <sheetData>
    <row r="1" spans="1:9" x14ac:dyDescent="0.3">
      <c r="A1" s="8" t="s">
        <v>4</v>
      </c>
      <c r="B1" s="14" t="s">
        <v>76</v>
      </c>
    </row>
    <row r="4" spans="1:9" x14ac:dyDescent="0.3">
      <c r="A4" s="8" t="s">
        <v>18</v>
      </c>
      <c r="B4" s="1" t="s">
        <v>0</v>
      </c>
      <c r="C4" s="1" t="s">
        <v>1</v>
      </c>
      <c r="D4" s="1"/>
      <c r="E4" s="1" t="s">
        <v>2</v>
      </c>
      <c r="F4" s="2" t="s">
        <v>3</v>
      </c>
    </row>
    <row r="5" spans="1:9" x14ac:dyDescent="0.3">
      <c r="A5" t="s">
        <v>87</v>
      </c>
      <c r="B5" s="3">
        <v>27120</v>
      </c>
      <c r="C5" s="3">
        <v>27339</v>
      </c>
      <c r="D5" s="4">
        <f t="shared" ref="D5:D6" si="0">IF(B5&gt;0,C5-B5+1,0)</f>
        <v>220</v>
      </c>
      <c r="E5" s="16">
        <v>1980</v>
      </c>
      <c r="F5" s="5"/>
      <c r="G5" s="6">
        <f>E5/365*D5</f>
        <v>1193.4246575342468</v>
      </c>
      <c r="I5" s="14" t="s">
        <v>77</v>
      </c>
    </row>
    <row r="6" spans="1:9" x14ac:dyDescent="0.3">
      <c r="B6" s="3">
        <v>27340</v>
      </c>
      <c r="C6" s="3">
        <v>27484</v>
      </c>
      <c r="D6" s="4">
        <f t="shared" si="0"/>
        <v>145</v>
      </c>
      <c r="E6" s="5">
        <v>1980</v>
      </c>
      <c r="F6" s="5"/>
      <c r="G6" s="6">
        <f>E6/365*D6</f>
        <v>786.57534246575347</v>
      </c>
    </row>
    <row r="7" spans="1:9" x14ac:dyDescent="0.3">
      <c r="B7" s="7"/>
      <c r="C7" s="7"/>
      <c r="D7" s="4">
        <f>SUM(D5:D6)</f>
        <v>365</v>
      </c>
      <c r="E7" s="5"/>
      <c r="F7" s="5"/>
      <c r="G7" s="13">
        <f>SUM(G5:G6)</f>
        <v>1980.0000000000002</v>
      </c>
    </row>
    <row r="9" spans="1:9" x14ac:dyDescent="0.3">
      <c r="A9" s="8" t="s">
        <v>18</v>
      </c>
      <c r="B9" s="1" t="s">
        <v>0</v>
      </c>
      <c r="C9" s="1" t="s">
        <v>1</v>
      </c>
      <c r="D9" s="1"/>
      <c r="E9" s="1" t="s">
        <v>2</v>
      </c>
      <c r="F9" s="2" t="s">
        <v>3</v>
      </c>
    </row>
    <row r="10" spans="1:9" x14ac:dyDescent="0.3">
      <c r="A10" t="s">
        <v>88</v>
      </c>
      <c r="B10" s="3">
        <v>27120</v>
      </c>
      <c r="C10" s="3">
        <v>27339</v>
      </c>
      <c r="D10" s="4">
        <f t="shared" ref="D10:D11" si="1">IF(B10&gt;0,C10-B10+1,0)</f>
        <v>220</v>
      </c>
      <c r="E10" s="16">
        <v>1980</v>
      </c>
      <c r="F10" s="5"/>
      <c r="G10" s="6">
        <f>E10/365*D10</f>
        <v>1193.4246575342468</v>
      </c>
      <c r="I10" s="14" t="s">
        <v>77</v>
      </c>
    </row>
    <row r="11" spans="1:9" x14ac:dyDescent="0.3">
      <c r="B11" s="3">
        <v>27340</v>
      </c>
      <c r="C11" s="3">
        <v>27484</v>
      </c>
      <c r="D11" s="4">
        <f t="shared" si="1"/>
        <v>145</v>
      </c>
      <c r="E11" s="5">
        <v>2100</v>
      </c>
      <c r="F11" s="5"/>
      <c r="G11" s="6">
        <f>E11/365*D11</f>
        <v>834.24657534246569</v>
      </c>
    </row>
    <row r="12" spans="1:9" x14ac:dyDescent="0.3">
      <c r="B12" s="7"/>
      <c r="C12" s="7"/>
      <c r="D12" s="4">
        <f>SUM(D10:D11)</f>
        <v>365</v>
      </c>
      <c r="E12" s="5"/>
      <c r="F12" s="5"/>
      <c r="G12" s="13">
        <f>SUM(G10:G11)</f>
        <v>2027.6712328767126</v>
      </c>
    </row>
    <row r="14" spans="1:9" x14ac:dyDescent="0.3">
      <c r="A14" s="8" t="s">
        <v>123</v>
      </c>
      <c r="B14" s="1" t="s">
        <v>0</v>
      </c>
      <c r="C14" s="1" t="s">
        <v>1</v>
      </c>
      <c r="D14" s="1"/>
      <c r="E14" s="1" t="s">
        <v>2</v>
      </c>
      <c r="F14" s="2" t="s">
        <v>3</v>
      </c>
    </row>
    <row r="15" spans="1:9" x14ac:dyDescent="0.3">
      <c r="A15" t="s">
        <v>64</v>
      </c>
      <c r="B15" s="3">
        <v>27120</v>
      </c>
      <c r="C15" s="3">
        <v>27339</v>
      </c>
      <c r="D15" s="4">
        <f t="shared" ref="D15:D16" si="2">IF(B15&gt;0,C15-B15+1,0)</f>
        <v>220</v>
      </c>
      <c r="E15" s="5">
        <v>1510.22</v>
      </c>
      <c r="F15" s="5"/>
      <c r="G15" s="6">
        <f>E15/365*D15</f>
        <v>910.26958904109586</v>
      </c>
      <c r="I15" s="14" t="s">
        <v>75</v>
      </c>
    </row>
    <row r="16" spans="1:9" x14ac:dyDescent="0.3">
      <c r="B16" s="3">
        <v>27340</v>
      </c>
      <c r="C16" s="3">
        <v>27484</v>
      </c>
      <c r="D16" s="4">
        <f t="shared" si="2"/>
        <v>145</v>
      </c>
      <c r="E16" s="5">
        <v>2022</v>
      </c>
      <c r="F16" s="5"/>
      <c r="G16" s="6">
        <f>E16/365*D16</f>
        <v>803.2602739726027</v>
      </c>
    </row>
    <row r="17" spans="1:9" x14ac:dyDescent="0.3">
      <c r="B17" s="7"/>
      <c r="C17" s="7"/>
      <c r="D17" s="4">
        <f>SUM(D15:D16)</f>
        <v>365</v>
      </c>
      <c r="E17" s="5"/>
      <c r="F17" s="5"/>
      <c r="G17" s="13">
        <f>SUM(G15:G16)</f>
        <v>1713.5298630136986</v>
      </c>
    </row>
    <row r="19" spans="1:9" x14ac:dyDescent="0.3">
      <c r="A19" s="8" t="s">
        <v>123</v>
      </c>
      <c r="B19" s="1" t="s">
        <v>0</v>
      </c>
      <c r="C19" s="1" t="s">
        <v>1</v>
      </c>
      <c r="D19" s="1"/>
      <c r="E19" s="1" t="s">
        <v>2</v>
      </c>
      <c r="F19" s="2" t="s">
        <v>3</v>
      </c>
    </row>
    <row r="20" spans="1:9" x14ac:dyDescent="0.3">
      <c r="A20" t="s">
        <v>74</v>
      </c>
      <c r="B20" s="3">
        <v>27120</v>
      </c>
      <c r="C20" s="3">
        <v>27339</v>
      </c>
      <c r="D20" s="4">
        <f t="shared" ref="D20:D21" si="3">IF(B20&gt;0,C20-B20+1,0)</f>
        <v>220</v>
      </c>
      <c r="E20" s="5">
        <v>1596.82</v>
      </c>
      <c r="F20" s="5"/>
      <c r="G20" s="6">
        <f>E20/365*D20</f>
        <v>962.46684931506854</v>
      </c>
      <c r="I20" s="14" t="s">
        <v>75</v>
      </c>
    </row>
    <row r="21" spans="1:9" x14ac:dyDescent="0.3">
      <c r="B21" s="3">
        <v>27340</v>
      </c>
      <c r="C21" s="3">
        <v>27484</v>
      </c>
      <c r="D21" s="4">
        <f t="shared" si="3"/>
        <v>145</v>
      </c>
      <c r="E21" s="5">
        <v>2142</v>
      </c>
      <c r="F21" s="5"/>
      <c r="G21" s="6">
        <f>E21/365*D21</f>
        <v>850.93150684931504</v>
      </c>
    </row>
    <row r="22" spans="1:9" x14ac:dyDescent="0.3">
      <c r="B22" s="7"/>
      <c r="C22" s="7"/>
      <c r="D22" s="4">
        <f>SUM(D20:D21)</f>
        <v>365</v>
      </c>
      <c r="E22" s="5"/>
      <c r="F22" s="5"/>
      <c r="G22" s="13">
        <f>SUM(G20:G21)</f>
        <v>1813.3983561643836</v>
      </c>
    </row>
    <row r="24" spans="1:9" x14ac:dyDescent="0.3">
      <c r="A24" s="8" t="s">
        <v>123</v>
      </c>
      <c r="B24" s="1" t="s">
        <v>0</v>
      </c>
      <c r="C24" s="1" t="s">
        <v>1</v>
      </c>
      <c r="D24" s="1"/>
      <c r="E24" s="1" t="s">
        <v>2</v>
      </c>
      <c r="F24" s="2" t="s">
        <v>3</v>
      </c>
    </row>
    <row r="25" spans="1:9" x14ac:dyDescent="0.3">
      <c r="A25" t="s">
        <v>21</v>
      </c>
      <c r="B25" s="3">
        <v>27120</v>
      </c>
      <c r="C25" s="3">
        <v>27339</v>
      </c>
      <c r="D25" s="4">
        <f t="shared" ref="D25:D26" si="4">IF(B25&gt;0,C25-B25+1,0)</f>
        <v>220</v>
      </c>
      <c r="E25" s="5">
        <v>1690.2</v>
      </c>
      <c r="F25" s="5"/>
      <c r="G25" s="6">
        <f>E25/365*D25</f>
        <v>1018.7506849315068</v>
      </c>
      <c r="I25" s="14" t="s">
        <v>75</v>
      </c>
    </row>
    <row r="26" spans="1:9" x14ac:dyDescent="0.3">
      <c r="B26" s="3">
        <v>27340</v>
      </c>
      <c r="C26" s="3">
        <v>27484</v>
      </c>
      <c r="D26" s="4">
        <f t="shared" si="4"/>
        <v>145</v>
      </c>
      <c r="E26" s="5">
        <v>2268</v>
      </c>
      <c r="F26" s="5"/>
      <c r="G26" s="6">
        <f>E26/365*D26</f>
        <v>900.98630136986299</v>
      </c>
    </row>
    <row r="27" spans="1:9" x14ac:dyDescent="0.3">
      <c r="B27" s="7"/>
      <c r="C27" s="7"/>
      <c r="D27" s="4">
        <f>SUM(D25:D26)</f>
        <v>365</v>
      </c>
      <c r="E27" s="5"/>
      <c r="F27" s="5"/>
      <c r="G27" s="13">
        <f>SUM(G25:G26)</f>
        <v>1919.7369863013698</v>
      </c>
    </row>
    <row r="29" spans="1:9" x14ac:dyDescent="0.3">
      <c r="A29" s="8" t="s">
        <v>123</v>
      </c>
      <c r="B29" s="1" t="s">
        <v>0</v>
      </c>
      <c r="C29" s="1" t="s">
        <v>1</v>
      </c>
      <c r="D29" s="1"/>
      <c r="E29" s="1" t="s">
        <v>2</v>
      </c>
      <c r="F29" s="2" t="s">
        <v>3</v>
      </c>
    </row>
    <row r="30" spans="1:9" x14ac:dyDescent="0.3">
      <c r="A30" t="s">
        <v>23</v>
      </c>
      <c r="B30" s="3">
        <v>27120</v>
      </c>
      <c r="C30" s="3">
        <v>27339</v>
      </c>
      <c r="D30" s="4">
        <f t="shared" ref="D30:D31" si="5">IF(B30&gt;0,C30-B30+1,0)</f>
        <v>220</v>
      </c>
      <c r="E30" s="5">
        <v>1787.75</v>
      </c>
      <c r="F30" s="5"/>
      <c r="G30" s="6">
        <f>E30/365*D30</f>
        <v>1077.5479452054794</v>
      </c>
      <c r="I30" s="14" t="s">
        <v>75</v>
      </c>
    </row>
    <row r="31" spans="1:9" x14ac:dyDescent="0.3">
      <c r="B31" s="3">
        <v>27340</v>
      </c>
      <c r="C31" s="3">
        <v>27484</v>
      </c>
      <c r="D31" s="4">
        <f t="shared" si="5"/>
        <v>145</v>
      </c>
      <c r="E31" s="5">
        <v>2412</v>
      </c>
      <c r="F31" s="5"/>
      <c r="G31" s="6">
        <f>E31/365*D31</f>
        <v>958.19178082191775</v>
      </c>
    </row>
    <row r="32" spans="1:9" x14ac:dyDescent="0.3">
      <c r="B32" s="7"/>
      <c r="C32" s="7"/>
      <c r="D32" s="4">
        <f>SUM(D30:D31)</f>
        <v>365</v>
      </c>
      <c r="E32" s="5"/>
      <c r="F32" s="5"/>
      <c r="G32" s="13">
        <f>SUM(G30:G31)</f>
        <v>2035.7397260273972</v>
      </c>
    </row>
    <row r="34" spans="1:9" x14ac:dyDescent="0.3">
      <c r="A34" s="8" t="s">
        <v>123</v>
      </c>
      <c r="B34" s="1" t="s">
        <v>0</v>
      </c>
      <c r="C34" s="1" t="s">
        <v>1</v>
      </c>
      <c r="D34" s="1"/>
      <c r="E34" s="1" t="s">
        <v>2</v>
      </c>
      <c r="F34" s="2" t="s">
        <v>3</v>
      </c>
    </row>
    <row r="35" spans="1:9" x14ac:dyDescent="0.3">
      <c r="A35" t="s">
        <v>24</v>
      </c>
      <c r="B35" s="3">
        <v>27120</v>
      </c>
      <c r="C35" s="3">
        <v>27339</v>
      </c>
      <c r="D35" s="4">
        <f t="shared" ref="D35:D36" si="6">IF(B35&gt;0,C35-B35+1,0)</f>
        <v>220</v>
      </c>
      <c r="E35" s="5">
        <v>1975.03</v>
      </c>
      <c r="F35" s="5"/>
      <c r="G35" s="6">
        <f>E35/365*D35</f>
        <v>1190.4290410958904</v>
      </c>
      <c r="I35" s="14" t="s">
        <v>75</v>
      </c>
    </row>
    <row r="36" spans="1:9" x14ac:dyDescent="0.3">
      <c r="A36" t="s">
        <v>33</v>
      </c>
      <c r="B36" s="3">
        <v>27340</v>
      </c>
      <c r="C36" s="3">
        <v>27484</v>
      </c>
      <c r="D36" s="4">
        <f t="shared" si="6"/>
        <v>145</v>
      </c>
      <c r="E36" s="5">
        <v>2679</v>
      </c>
      <c r="F36" s="5"/>
      <c r="G36" s="6">
        <f>E36/365*D36</f>
        <v>1064.2602739726028</v>
      </c>
    </row>
    <row r="37" spans="1:9" x14ac:dyDescent="0.3">
      <c r="B37" s="7"/>
      <c r="C37" s="7"/>
      <c r="D37" s="4">
        <f>SUM(D35:D36)</f>
        <v>365</v>
      </c>
      <c r="E37" s="5"/>
      <c r="F37" s="5"/>
      <c r="G37" s="13">
        <f>SUM(G35:G36)</f>
        <v>2254.6893150684932</v>
      </c>
    </row>
    <row r="39" spans="1:9" x14ac:dyDescent="0.3">
      <c r="A39" s="8" t="s">
        <v>123</v>
      </c>
      <c r="B39" s="1" t="s">
        <v>0</v>
      </c>
      <c r="C39" s="1" t="s">
        <v>1</v>
      </c>
      <c r="D39" s="1"/>
      <c r="E39" s="1" t="s">
        <v>2</v>
      </c>
      <c r="F39" s="2" t="s">
        <v>3</v>
      </c>
    </row>
    <row r="40" spans="1:9" x14ac:dyDescent="0.3">
      <c r="A40" t="s">
        <v>117</v>
      </c>
      <c r="B40" s="3">
        <v>27120</v>
      </c>
      <c r="C40" s="3">
        <v>27339</v>
      </c>
      <c r="D40" s="4">
        <f t="shared" ref="D40:D41" si="7">IF(B40&gt;0,C40-B40+1,0)</f>
        <v>220</v>
      </c>
      <c r="E40" s="16">
        <v>2550</v>
      </c>
      <c r="F40" s="5"/>
      <c r="G40" s="6">
        <f>E40/365*D40</f>
        <v>1536.9863013698632</v>
      </c>
      <c r="I40" s="14" t="s">
        <v>77</v>
      </c>
    </row>
    <row r="41" spans="1:9" x14ac:dyDescent="0.3">
      <c r="A41" t="s">
        <v>25</v>
      </c>
      <c r="B41" s="3">
        <v>27340</v>
      </c>
      <c r="C41" s="3">
        <v>27484</v>
      </c>
      <c r="D41" s="4">
        <f t="shared" si="7"/>
        <v>145</v>
      </c>
      <c r="E41" s="5">
        <v>2550</v>
      </c>
      <c r="F41" s="5"/>
      <c r="G41" s="6">
        <f>E41/365*D41</f>
        <v>1013.013698630137</v>
      </c>
    </row>
    <row r="42" spans="1:9" x14ac:dyDescent="0.3">
      <c r="B42" s="7"/>
      <c r="C42" s="7"/>
      <c r="D42" s="4">
        <f>SUM(D40:D41)</f>
        <v>365</v>
      </c>
      <c r="E42" s="5"/>
      <c r="F42" s="5"/>
      <c r="G42" s="13">
        <f>SUM(G40:G41)</f>
        <v>2550</v>
      </c>
    </row>
    <row r="44" spans="1:9" x14ac:dyDescent="0.3">
      <c r="A44" s="8" t="s">
        <v>123</v>
      </c>
      <c r="B44" s="1" t="s">
        <v>0</v>
      </c>
      <c r="C44" s="1" t="s">
        <v>1</v>
      </c>
      <c r="D44" s="1"/>
      <c r="E44" s="1" t="s">
        <v>2</v>
      </c>
      <c r="F44" s="2" t="s">
        <v>3</v>
      </c>
    </row>
    <row r="45" spans="1:9" x14ac:dyDescent="0.3">
      <c r="A45" t="s">
        <v>117</v>
      </c>
      <c r="B45" s="3">
        <v>27120</v>
      </c>
      <c r="C45" s="3">
        <v>27339</v>
      </c>
      <c r="D45" s="4">
        <f t="shared" ref="D45:D46" si="8">IF(B45&gt;0,C45-B45+1,0)</f>
        <v>220</v>
      </c>
      <c r="E45" s="5">
        <v>2078.3200000000002</v>
      </c>
      <c r="F45" s="5"/>
      <c r="G45" s="6">
        <f>E45/365*D45</f>
        <v>1252.6860273972604</v>
      </c>
      <c r="I45" s="14" t="s">
        <v>75</v>
      </c>
    </row>
    <row r="46" spans="1:9" x14ac:dyDescent="0.3">
      <c r="A46" t="s">
        <v>26</v>
      </c>
      <c r="B46" s="3">
        <v>27340</v>
      </c>
      <c r="C46" s="3">
        <v>27484</v>
      </c>
      <c r="D46" s="4">
        <f t="shared" si="8"/>
        <v>145</v>
      </c>
      <c r="E46" s="5">
        <v>2823</v>
      </c>
      <c r="F46" s="5"/>
      <c r="G46" s="6">
        <f>E46/365*D46</f>
        <v>1121.4657534246576</v>
      </c>
    </row>
    <row r="47" spans="1:9" x14ac:dyDescent="0.3">
      <c r="B47" s="7"/>
      <c r="C47" s="7"/>
      <c r="D47" s="4">
        <f>SUM(D45:D46)</f>
        <v>365</v>
      </c>
      <c r="E47" s="5"/>
      <c r="F47" s="5"/>
      <c r="G47" s="13">
        <f>SUM(G45:G46)</f>
        <v>2374.1517808219178</v>
      </c>
    </row>
    <row r="49" spans="1:9" x14ac:dyDescent="0.3">
      <c r="A49" s="8" t="s">
        <v>27</v>
      </c>
      <c r="B49" s="1" t="s">
        <v>0</v>
      </c>
      <c r="C49" s="1" t="s">
        <v>1</v>
      </c>
      <c r="D49" s="1"/>
      <c r="E49" s="1" t="s">
        <v>2</v>
      </c>
      <c r="F49" s="2" t="s">
        <v>3</v>
      </c>
    </row>
    <row r="50" spans="1:9" x14ac:dyDescent="0.3">
      <c r="B50" s="3">
        <v>27120</v>
      </c>
      <c r="C50" s="3">
        <v>27339</v>
      </c>
      <c r="D50" s="4">
        <f t="shared" ref="D50:D51" si="9">IF(B50&gt;0,C50-B50+1,0)</f>
        <v>220</v>
      </c>
      <c r="E50" s="5">
        <v>2142.48</v>
      </c>
      <c r="F50" s="5"/>
      <c r="G50" s="6">
        <f>E50/365*D50</f>
        <v>1291.357808219178</v>
      </c>
      <c r="I50" s="14" t="s">
        <v>75</v>
      </c>
    </row>
    <row r="51" spans="1:9" x14ac:dyDescent="0.3">
      <c r="B51" s="3">
        <v>27340</v>
      </c>
      <c r="C51" s="3">
        <v>27484</v>
      </c>
      <c r="D51" s="4">
        <f t="shared" si="9"/>
        <v>145</v>
      </c>
      <c r="E51" s="5">
        <v>2913</v>
      </c>
      <c r="F51" s="5"/>
      <c r="G51" s="6">
        <f>E51/365*D51</f>
        <v>1157.2191780821918</v>
      </c>
    </row>
    <row r="52" spans="1:9" x14ac:dyDescent="0.3">
      <c r="B52" s="7"/>
      <c r="C52" s="7"/>
      <c r="D52" s="4">
        <f>SUM(D50:D51)</f>
        <v>365</v>
      </c>
      <c r="E52" s="5"/>
      <c r="F52" s="5"/>
      <c r="G52" s="13">
        <f>SUM(G50:G51)</f>
        <v>2448.5769863013697</v>
      </c>
    </row>
    <row r="54" spans="1:9" x14ac:dyDescent="0.3">
      <c r="A54" s="8" t="s">
        <v>30</v>
      </c>
      <c r="B54" s="1" t="s">
        <v>0</v>
      </c>
      <c r="C54" s="1" t="s">
        <v>1</v>
      </c>
      <c r="D54" s="1"/>
      <c r="E54" s="1" t="s">
        <v>2</v>
      </c>
      <c r="F54" s="2" t="s">
        <v>3</v>
      </c>
    </row>
    <row r="55" spans="1:9" x14ac:dyDescent="0.3">
      <c r="A55" t="s">
        <v>55</v>
      </c>
      <c r="B55" s="3">
        <v>27120</v>
      </c>
      <c r="C55" s="3">
        <v>27339</v>
      </c>
      <c r="D55" s="4">
        <f t="shared" ref="D55:D56" si="10">IF(B55&gt;0,C55-B55+1,0)</f>
        <v>220</v>
      </c>
      <c r="E55" s="5">
        <v>2209.2600000000002</v>
      </c>
      <c r="F55" s="5"/>
      <c r="G55" s="6">
        <f>E55/365*D55</f>
        <v>1331.6087671232879</v>
      </c>
      <c r="I55" s="14" t="s">
        <v>75</v>
      </c>
    </row>
    <row r="56" spans="1:9" x14ac:dyDescent="0.3">
      <c r="B56" s="3">
        <v>27340</v>
      </c>
      <c r="C56" s="3">
        <v>27484</v>
      </c>
      <c r="D56" s="4">
        <f t="shared" si="10"/>
        <v>145</v>
      </c>
      <c r="E56" s="5">
        <v>3000</v>
      </c>
      <c r="F56" s="5"/>
      <c r="G56" s="6">
        <f>E56/365*D56</f>
        <v>1191.7808219178085</v>
      </c>
    </row>
    <row r="57" spans="1:9" x14ac:dyDescent="0.3">
      <c r="B57" s="7"/>
      <c r="C57" s="7"/>
      <c r="D57" s="4">
        <f>SUM(D55:D56)</f>
        <v>365</v>
      </c>
      <c r="E57" s="5"/>
      <c r="F57" s="5"/>
      <c r="G57" s="13">
        <f>SUM(G55:G56)</f>
        <v>2523.3895890410963</v>
      </c>
    </row>
    <row r="59" spans="1:9" x14ac:dyDescent="0.3">
      <c r="A59" s="8" t="s">
        <v>30</v>
      </c>
      <c r="B59" s="1" t="s">
        <v>0</v>
      </c>
      <c r="C59" s="1" t="s">
        <v>1</v>
      </c>
      <c r="D59" s="1"/>
      <c r="E59" s="1" t="s">
        <v>2</v>
      </c>
      <c r="F59" s="2" t="s">
        <v>3</v>
      </c>
    </row>
    <row r="60" spans="1:9" x14ac:dyDescent="0.3">
      <c r="A60" t="s">
        <v>56</v>
      </c>
      <c r="B60" s="3">
        <v>27120</v>
      </c>
      <c r="C60" s="3">
        <v>27339</v>
      </c>
      <c r="D60" s="4">
        <f t="shared" ref="D60:D61" si="11">IF(B60&gt;0,C60-B60+1,0)</f>
        <v>220</v>
      </c>
      <c r="E60" s="5">
        <v>2308.89</v>
      </c>
      <c r="F60" s="5"/>
      <c r="G60" s="6">
        <f>E60/365*D60</f>
        <v>1391.6597260273973</v>
      </c>
      <c r="I60" s="14" t="s">
        <v>75</v>
      </c>
    </row>
    <row r="61" spans="1:9" x14ac:dyDescent="0.3">
      <c r="B61" s="3">
        <v>27340</v>
      </c>
      <c r="C61" s="3">
        <v>27484</v>
      </c>
      <c r="D61" s="4">
        <f t="shared" si="11"/>
        <v>145</v>
      </c>
      <c r="E61" s="5">
        <v>3138</v>
      </c>
      <c r="F61" s="5"/>
      <c r="G61" s="6">
        <f>E61/365*D61</f>
        <v>1246.6027397260275</v>
      </c>
    </row>
    <row r="62" spans="1:9" x14ac:dyDescent="0.3">
      <c r="B62" s="7"/>
      <c r="C62" s="7"/>
      <c r="D62" s="4">
        <f>SUM(D60:D61)</f>
        <v>365</v>
      </c>
      <c r="E62" s="5"/>
      <c r="F62" s="5"/>
      <c r="G62" s="13">
        <f>SUM(G60:G61)</f>
        <v>2638.2624657534247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61"/>
  <sheetViews>
    <sheetView topLeftCell="A34" workbookViewId="0">
      <selection activeCell="P73" sqref="P73"/>
    </sheetView>
  </sheetViews>
  <sheetFormatPr defaultRowHeight="14.4" x14ac:dyDescent="0.3"/>
  <cols>
    <col min="1" max="1" width="30.44140625" bestFit="1" customWidth="1"/>
    <col min="2" max="3" width="10.44140625" bestFit="1" customWidth="1"/>
    <col min="5" max="5" width="10.77734375" bestFit="1" customWidth="1"/>
    <col min="7" max="7" width="11.21875" customWidth="1"/>
  </cols>
  <sheetData>
    <row r="1" spans="1:9" x14ac:dyDescent="0.3">
      <c r="A1" s="8" t="s">
        <v>4</v>
      </c>
    </row>
    <row r="3" spans="1:9" x14ac:dyDescent="0.3">
      <c r="A3" s="8" t="s">
        <v>34</v>
      </c>
      <c r="B3" s="1" t="s">
        <v>0</v>
      </c>
      <c r="C3" s="1" t="s">
        <v>1</v>
      </c>
      <c r="D3" s="1"/>
      <c r="E3" s="1" t="s">
        <v>2</v>
      </c>
      <c r="F3" s="2" t="s">
        <v>3</v>
      </c>
    </row>
    <row r="4" spans="1:9" x14ac:dyDescent="0.3">
      <c r="A4" t="s">
        <v>64</v>
      </c>
      <c r="B4" s="3">
        <v>26755</v>
      </c>
      <c r="C4" s="3">
        <v>26974</v>
      </c>
      <c r="D4" s="4">
        <f t="shared" ref="D4:D5" si="0">IF(B4&gt;0,C4-B4+1,0)</f>
        <v>220</v>
      </c>
      <c r="E4" s="5">
        <v>1216</v>
      </c>
      <c r="F4" s="5"/>
      <c r="G4" s="6">
        <f>E4/365*D4</f>
        <v>732.93150684931504</v>
      </c>
      <c r="I4" s="14" t="s">
        <v>71</v>
      </c>
    </row>
    <row r="5" spans="1:9" x14ac:dyDescent="0.3">
      <c r="B5" s="3">
        <v>26975</v>
      </c>
      <c r="C5" s="3">
        <v>27119</v>
      </c>
      <c r="D5" s="4">
        <f t="shared" si="0"/>
        <v>145</v>
      </c>
      <c r="E5" s="16">
        <v>1216</v>
      </c>
      <c r="F5" s="5"/>
      <c r="G5" s="6">
        <f>E5/365*D5</f>
        <v>483.06849315068496</v>
      </c>
      <c r="I5" s="14" t="s">
        <v>73</v>
      </c>
    </row>
    <row r="6" spans="1:9" x14ac:dyDescent="0.3">
      <c r="B6" s="7"/>
      <c r="C6" s="7"/>
      <c r="D6" s="4">
        <f>SUM(D4:D5)</f>
        <v>365</v>
      </c>
      <c r="E6" s="5"/>
      <c r="F6" s="5"/>
      <c r="G6" s="13">
        <f>SUM(G4:G5)</f>
        <v>1216</v>
      </c>
    </row>
    <row r="8" spans="1:9" x14ac:dyDescent="0.3">
      <c r="A8" s="8" t="s">
        <v>34</v>
      </c>
      <c r="B8" s="1" t="s">
        <v>0</v>
      </c>
      <c r="C8" s="1" t="s">
        <v>1</v>
      </c>
      <c r="D8" s="1"/>
      <c r="E8" s="1" t="s">
        <v>2</v>
      </c>
      <c r="F8" s="2" t="s">
        <v>3</v>
      </c>
    </row>
    <row r="9" spans="1:9" x14ac:dyDescent="0.3">
      <c r="A9" t="s">
        <v>65</v>
      </c>
      <c r="B9" s="3">
        <v>26755</v>
      </c>
      <c r="C9" s="3">
        <v>26974</v>
      </c>
      <c r="D9" s="4">
        <f t="shared" ref="D9:D10" si="1">IF(B9&gt;0,C9-B9+1,0)</f>
        <v>220</v>
      </c>
      <c r="E9" s="5">
        <v>1295</v>
      </c>
      <c r="F9" s="5"/>
      <c r="G9" s="6">
        <f>E9/365*D9</f>
        <v>780.54794520547944</v>
      </c>
      <c r="I9" s="14" t="s">
        <v>71</v>
      </c>
    </row>
    <row r="10" spans="1:9" x14ac:dyDescent="0.3">
      <c r="B10" s="3">
        <v>26975</v>
      </c>
      <c r="C10" s="3">
        <v>27119</v>
      </c>
      <c r="D10" s="4">
        <f t="shared" si="1"/>
        <v>145</v>
      </c>
      <c r="E10" s="16">
        <v>1295</v>
      </c>
      <c r="F10" s="5"/>
      <c r="G10" s="6">
        <f>E10/365*D10</f>
        <v>514.45205479452056</v>
      </c>
      <c r="I10" s="14" t="s">
        <v>73</v>
      </c>
    </row>
    <row r="11" spans="1:9" x14ac:dyDescent="0.3">
      <c r="B11" s="7"/>
      <c r="C11" s="7"/>
      <c r="D11" s="4">
        <f>SUM(D9:D10)</f>
        <v>365</v>
      </c>
      <c r="E11" s="5"/>
      <c r="F11" s="5"/>
      <c r="G11" s="13">
        <f>SUM(G9:G10)</f>
        <v>1295</v>
      </c>
    </row>
    <row r="13" spans="1:9" x14ac:dyDescent="0.3">
      <c r="A13" s="8" t="s">
        <v>123</v>
      </c>
      <c r="B13" s="1" t="s">
        <v>0</v>
      </c>
      <c r="C13" s="1" t="s">
        <v>1</v>
      </c>
      <c r="D13" s="1"/>
      <c r="E13" s="1" t="s">
        <v>2</v>
      </c>
      <c r="F13" s="2" t="s">
        <v>3</v>
      </c>
    </row>
    <row r="14" spans="1:9" x14ac:dyDescent="0.3">
      <c r="A14" t="s">
        <v>64</v>
      </c>
      <c r="B14" s="3">
        <v>26755</v>
      </c>
      <c r="C14" s="3">
        <v>26974</v>
      </c>
      <c r="D14" s="4">
        <f t="shared" ref="D14:D15" si="2">IF(B14&gt;0,C14-B14+1,0)</f>
        <v>220</v>
      </c>
      <c r="E14" s="5">
        <v>1245</v>
      </c>
      <c r="F14" s="5"/>
      <c r="G14" s="6">
        <f>E14/365*D14</f>
        <v>750.41095890410952</v>
      </c>
      <c r="I14" s="14" t="s">
        <v>71</v>
      </c>
    </row>
    <row r="15" spans="1:9" x14ac:dyDescent="0.3">
      <c r="B15" s="3">
        <v>26975</v>
      </c>
      <c r="C15" s="3">
        <v>27119</v>
      </c>
      <c r="D15" s="4">
        <f t="shared" si="2"/>
        <v>145</v>
      </c>
      <c r="E15" s="5">
        <f>28.95*52.1666</f>
        <v>1510.22307</v>
      </c>
      <c r="F15" s="5"/>
      <c r="G15" s="6">
        <f>E15/365*D15</f>
        <v>599.95163054794523</v>
      </c>
      <c r="I15" s="14" t="s">
        <v>72</v>
      </c>
    </row>
    <row r="16" spans="1:9" x14ac:dyDescent="0.3">
      <c r="B16" s="7"/>
      <c r="C16" s="7"/>
      <c r="D16" s="4">
        <f>SUM(D14:D15)</f>
        <v>365</v>
      </c>
      <c r="E16" s="5"/>
      <c r="F16" s="5"/>
      <c r="G16" s="13">
        <f>SUM(G14:G15)</f>
        <v>1350.3625894520546</v>
      </c>
    </row>
    <row r="18" spans="1:9" x14ac:dyDescent="0.3">
      <c r="A18" s="8" t="s">
        <v>123</v>
      </c>
      <c r="B18" s="1" t="s">
        <v>0</v>
      </c>
      <c r="C18" s="1" t="s">
        <v>1</v>
      </c>
      <c r="D18" s="1"/>
      <c r="E18" s="1" t="s">
        <v>2</v>
      </c>
      <c r="F18" s="2" t="s">
        <v>3</v>
      </c>
    </row>
    <row r="19" spans="1:9" x14ac:dyDescent="0.3">
      <c r="A19" t="s">
        <v>74</v>
      </c>
      <c r="B19" s="3">
        <v>26755</v>
      </c>
      <c r="C19" s="3">
        <v>26974</v>
      </c>
      <c r="D19" s="4">
        <f t="shared" ref="D19:D20" si="3">IF(B19&gt;0,C19-B19+1,0)</f>
        <v>220</v>
      </c>
      <c r="E19" s="5">
        <v>1323</v>
      </c>
      <c r="F19" s="5"/>
      <c r="G19" s="6">
        <f>E19/365*D19</f>
        <v>797.42465753424665</v>
      </c>
      <c r="I19" s="14" t="s">
        <v>71</v>
      </c>
    </row>
    <row r="20" spans="1:9" x14ac:dyDescent="0.3">
      <c r="B20" s="3">
        <v>26975</v>
      </c>
      <c r="C20" s="3">
        <v>27119</v>
      </c>
      <c r="D20" s="4">
        <f t="shared" si="3"/>
        <v>145</v>
      </c>
      <c r="E20" s="5">
        <f>30.61*52.1666</f>
        <v>1596.819626</v>
      </c>
      <c r="F20" s="5"/>
      <c r="G20" s="6">
        <f>E20/365*D20</f>
        <v>634.35300210958894</v>
      </c>
      <c r="I20" s="14" t="s">
        <v>72</v>
      </c>
    </row>
    <row r="21" spans="1:9" x14ac:dyDescent="0.3">
      <c r="B21" s="7"/>
      <c r="C21" s="7"/>
      <c r="D21" s="4">
        <f>SUM(D19:D20)</f>
        <v>365</v>
      </c>
      <c r="E21" s="5"/>
      <c r="F21" s="5"/>
      <c r="G21" s="13">
        <f>SUM(G19:G20)</f>
        <v>1431.7776596438357</v>
      </c>
    </row>
    <row r="23" spans="1:9" x14ac:dyDescent="0.3">
      <c r="A23" s="8" t="s">
        <v>123</v>
      </c>
      <c r="B23" s="1" t="s">
        <v>0</v>
      </c>
      <c r="C23" s="1" t="s">
        <v>1</v>
      </c>
      <c r="D23" s="1"/>
      <c r="E23" s="1" t="s">
        <v>2</v>
      </c>
      <c r="F23" s="2" t="s">
        <v>3</v>
      </c>
    </row>
    <row r="24" spans="1:9" x14ac:dyDescent="0.3">
      <c r="A24" t="s">
        <v>21</v>
      </c>
      <c r="B24" s="3">
        <v>26755</v>
      </c>
      <c r="C24" s="3">
        <v>26974</v>
      </c>
      <c r="D24" s="4">
        <f t="shared" ref="D24:D25" si="4">IF(B24&gt;0,C24-B24+1,0)</f>
        <v>220</v>
      </c>
      <c r="E24" s="5">
        <v>1407</v>
      </c>
      <c r="F24" s="5"/>
      <c r="G24" s="6">
        <f>E24/365*D24</f>
        <v>848.05479452054794</v>
      </c>
      <c r="I24" s="14" t="s">
        <v>71</v>
      </c>
    </row>
    <row r="25" spans="1:9" x14ac:dyDescent="0.3">
      <c r="B25" s="3">
        <v>26975</v>
      </c>
      <c r="C25" s="3">
        <v>27119</v>
      </c>
      <c r="D25" s="4">
        <f t="shared" si="4"/>
        <v>145</v>
      </c>
      <c r="E25" s="5">
        <f>32.4*52.1666</f>
        <v>1690.19784</v>
      </c>
      <c r="F25" s="5"/>
      <c r="G25" s="6">
        <f>E25/365*D25</f>
        <v>671.44845698630138</v>
      </c>
      <c r="I25" s="14" t="s">
        <v>72</v>
      </c>
    </row>
    <row r="26" spans="1:9" x14ac:dyDescent="0.3">
      <c r="B26" s="7"/>
      <c r="C26" s="7"/>
      <c r="D26" s="4">
        <f>SUM(D24:D25)</f>
        <v>365</v>
      </c>
      <c r="E26" s="5"/>
      <c r="F26" s="5"/>
      <c r="G26" s="13">
        <f>SUM(G24:G25)</f>
        <v>1519.5032515068492</v>
      </c>
    </row>
    <row r="28" spans="1:9" x14ac:dyDescent="0.3">
      <c r="A28" s="8" t="s">
        <v>123</v>
      </c>
      <c r="B28" s="1" t="s">
        <v>0</v>
      </c>
      <c r="C28" s="1" t="s">
        <v>1</v>
      </c>
      <c r="D28" s="1"/>
      <c r="E28" s="1" t="s">
        <v>2</v>
      </c>
      <c r="F28" s="2" t="s">
        <v>3</v>
      </c>
    </row>
    <row r="29" spans="1:9" x14ac:dyDescent="0.3">
      <c r="A29" t="s">
        <v>23</v>
      </c>
      <c r="B29" s="3">
        <v>26755</v>
      </c>
      <c r="C29" s="3">
        <v>26974</v>
      </c>
      <c r="D29" s="4">
        <f t="shared" ref="D29:D30" si="5">IF(B29&gt;0,C29-B29+1,0)</f>
        <v>220</v>
      </c>
      <c r="E29" s="5">
        <v>1494</v>
      </c>
      <c r="F29" s="5"/>
      <c r="G29" s="6">
        <f>E29/365*D29</f>
        <v>900.49315068493149</v>
      </c>
      <c r="I29" s="14" t="s">
        <v>71</v>
      </c>
    </row>
    <row r="30" spans="1:9" x14ac:dyDescent="0.3">
      <c r="B30" s="3">
        <v>26975</v>
      </c>
      <c r="C30" s="3">
        <v>27119</v>
      </c>
      <c r="D30" s="4">
        <f t="shared" si="5"/>
        <v>145</v>
      </c>
      <c r="E30" s="5">
        <f>34.27*52.1666</f>
        <v>1787.7493820000002</v>
      </c>
      <c r="F30" s="5"/>
      <c r="G30" s="6">
        <f>E30/365*D30</f>
        <v>710.20180928767127</v>
      </c>
      <c r="I30" s="14" t="s">
        <v>72</v>
      </c>
    </row>
    <row r="31" spans="1:9" x14ac:dyDescent="0.3">
      <c r="B31" s="7"/>
      <c r="C31" s="7"/>
      <c r="D31" s="4">
        <f>SUM(D29:D30)</f>
        <v>365</v>
      </c>
      <c r="E31" s="5"/>
      <c r="F31" s="5"/>
      <c r="G31" s="13">
        <f>SUM(G29:G30)</f>
        <v>1610.6949599726026</v>
      </c>
    </row>
    <row r="33" spans="1:9" x14ac:dyDescent="0.3">
      <c r="A33" s="8" t="s">
        <v>123</v>
      </c>
      <c r="B33" s="1" t="s">
        <v>0</v>
      </c>
      <c r="C33" s="1" t="s">
        <v>1</v>
      </c>
      <c r="D33" s="1"/>
      <c r="E33" s="1" t="s">
        <v>2</v>
      </c>
      <c r="F33" s="2" t="s">
        <v>3</v>
      </c>
    </row>
    <row r="34" spans="1:9" x14ac:dyDescent="0.3">
      <c r="A34" t="s">
        <v>24</v>
      </c>
      <c r="B34" s="3">
        <v>26755</v>
      </c>
      <c r="C34" s="3">
        <v>26974</v>
      </c>
      <c r="D34" s="4">
        <f t="shared" ref="D34:D35" si="6">IF(B34&gt;0,C34-B34+1,0)</f>
        <v>220</v>
      </c>
      <c r="E34" s="5">
        <v>1662</v>
      </c>
      <c r="F34" s="5"/>
      <c r="G34" s="6">
        <f>E34/365*D34</f>
        <v>1001.7534246575342</v>
      </c>
      <c r="I34" s="14" t="s">
        <v>71</v>
      </c>
    </row>
    <row r="35" spans="1:9" x14ac:dyDescent="0.3">
      <c r="A35" t="s">
        <v>33</v>
      </c>
      <c r="B35" s="3">
        <v>26975</v>
      </c>
      <c r="C35" s="3">
        <v>27119</v>
      </c>
      <c r="D35" s="4">
        <f t="shared" si="6"/>
        <v>145</v>
      </c>
      <c r="E35" s="5">
        <f>37.86*52.1666</f>
        <v>1975.027476</v>
      </c>
      <c r="F35" s="5"/>
      <c r="G35" s="6">
        <f>E35/365*D35</f>
        <v>784.59995621917801</v>
      </c>
      <c r="I35" s="14" t="s">
        <v>72</v>
      </c>
    </row>
    <row r="36" spans="1:9" x14ac:dyDescent="0.3">
      <c r="B36" s="7"/>
      <c r="C36" s="7"/>
      <c r="D36" s="4">
        <f>SUM(D34:D35)</f>
        <v>365</v>
      </c>
      <c r="E36" s="5"/>
      <c r="F36" s="5"/>
      <c r="G36" s="13">
        <f>SUM(G34:G35)</f>
        <v>1786.3533808767122</v>
      </c>
    </row>
    <row r="38" spans="1:9" x14ac:dyDescent="0.3">
      <c r="A38" s="8" t="s">
        <v>123</v>
      </c>
      <c r="B38" s="1" t="s">
        <v>0</v>
      </c>
      <c r="C38" s="1" t="s">
        <v>1</v>
      </c>
      <c r="D38" s="1"/>
      <c r="E38" s="1" t="s">
        <v>2</v>
      </c>
      <c r="F38" s="2" t="s">
        <v>3</v>
      </c>
    </row>
    <row r="39" spans="1:9" x14ac:dyDescent="0.3">
      <c r="A39" t="s">
        <v>117</v>
      </c>
      <c r="B39" s="3">
        <v>26755</v>
      </c>
      <c r="C39" s="3">
        <v>26974</v>
      </c>
      <c r="D39" s="4">
        <f t="shared" ref="D39:D40" si="7">IF(B39&gt;0,C39-B39+1,0)</f>
        <v>220</v>
      </c>
      <c r="E39" s="5">
        <v>1662</v>
      </c>
      <c r="F39" s="5"/>
      <c r="G39" s="6">
        <f>E39/365*D39</f>
        <v>1001.7534246575342</v>
      </c>
      <c r="I39" s="14" t="s">
        <v>71</v>
      </c>
    </row>
    <row r="40" spans="1:9" x14ac:dyDescent="0.3">
      <c r="A40" t="s">
        <v>25</v>
      </c>
      <c r="B40" s="3">
        <v>26975</v>
      </c>
      <c r="C40" s="3">
        <v>27119</v>
      </c>
      <c r="D40" s="4">
        <f t="shared" si="7"/>
        <v>145</v>
      </c>
      <c r="E40" s="16">
        <v>1662</v>
      </c>
      <c r="F40" s="5"/>
      <c r="G40" s="6">
        <f>E40/365*D40</f>
        <v>660.24657534246569</v>
      </c>
      <c r="I40" s="14" t="s">
        <v>73</v>
      </c>
    </row>
    <row r="41" spans="1:9" x14ac:dyDescent="0.3">
      <c r="B41" s="7"/>
      <c r="C41" s="7"/>
      <c r="D41" s="4">
        <f>SUM(D39:D40)</f>
        <v>365</v>
      </c>
      <c r="E41" s="5"/>
      <c r="F41" s="5"/>
      <c r="G41" s="13">
        <f>SUM(G39:G40)</f>
        <v>1662</v>
      </c>
    </row>
    <row r="43" spans="1:9" x14ac:dyDescent="0.3">
      <c r="A43" s="8" t="s">
        <v>123</v>
      </c>
      <c r="B43" s="1" t="s">
        <v>0</v>
      </c>
      <c r="C43" s="1" t="s">
        <v>1</v>
      </c>
      <c r="D43" s="1"/>
      <c r="E43" s="1" t="s">
        <v>2</v>
      </c>
      <c r="F43" s="2" t="s">
        <v>3</v>
      </c>
    </row>
    <row r="44" spans="1:9" x14ac:dyDescent="0.3">
      <c r="A44" t="s">
        <v>117</v>
      </c>
      <c r="B44" s="3">
        <v>26755</v>
      </c>
      <c r="C44" s="3">
        <v>26974</v>
      </c>
      <c r="D44" s="4">
        <f t="shared" ref="D44:D45" si="8">IF(B44&gt;0,C44-B44+1,0)</f>
        <v>220</v>
      </c>
      <c r="E44" s="5">
        <v>1749</v>
      </c>
      <c r="F44" s="5"/>
      <c r="G44" s="6">
        <f>E44/365*D44</f>
        <v>1054.191780821918</v>
      </c>
      <c r="I44" s="14" t="s">
        <v>71</v>
      </c>
    </row>
    <row r="45" spans="1:9" x14ac:dyDescent="0.3">
      <c r="A45" t="s">
        <v>26</v>
      </c>
      <c r="B45" s="3">
        <v>26975</v>
      </c>
      <c r="C45" s="3">
        <v>27119</v>
      </c>
      <c r="D45" s="4">
        <f t="shared" si="8"/>
        <v>145</v>
      </c>
      <c r="E45" s="5">
        <f>39.84*52.1666</f>
        <v>2078.3173440000005</v>
      </c>
      <c r="F45" s="5"/>
      <c r="G45" s="6">
        <f>E45/365*D45</f>
        <v>825.63291747945232</v>
      </c>
      <c r="I45" s="14" t="s">
        <v>72</v>
      </c>
    </row>
    <row r="46" spans="1:9" x14ac:dyDescent="0.3">
      <c r="B46" s="7"/>
      <c r="C46" s="7"/>
      <c r="D46" s="4">
        <f>SUM(D44:D45)</f>
        <v>365</v>
      </c>
      <c r="E46" s="5"/>
      <c r="F46" s="5"/>
      <c r="G46" s="13">
        <f>SUM(G44:G45)</f>
        <v>1879.8246983013703</v>
      </c>
    </row>
    <row r="48" spans="1:9" x14ac:dyDescent="0.3">
      <c r="A48" s="8" t="s">
        <v>27</v>
      </c>
      <c r="B48" s="1" t="s">
        <v>0</v>
      </c>
      <c r="C48" s="1" t="s">
        <v>1</v>
      </c>
      <c r="D48" s="1"/>
      <c r="E48" s="1" t="s">
        <v>2</v>
      </c>
      <c r="F48" s="2" t="s">
        <v>3</v>
      </c>
    </row>
    <row r="49" spans="1:9" x14ac:dyDescent="0.3">
      <c r="B49" s="3">
        <v>26755</v>
      </c>
      <c r="C49" s="3">
        <v>26974</v>
      </c>
      <c r="D49" s="4">
        <f t="shared" ref="D49:D50" si="9">IF(B49&gt;0,C49-B49+1,0)</f>
        <v>220</v>
      </c>
      <c r="E49" s="5">
        <v>1803</v>
      </c>
      <c r="F49" s="5"/>
      <c r="G49" s="6">
        <f>E49/365*D49</f>
        <v>1086.7397260273972</v>
      </c>
      <c r="I49" s="14" t="s">
        <v>71</v>
      </c>
    </row>
    <row r="50" spans="1:9" x14ac:dyDescent="0.3">
      <c r="B50" s="3">
        <v>26975</v>
      </c>
      <c r="C50" s="3">
        <v>27119</v>
      </c>
      <c r="D50" s="4">
        <f t="shared" si="9"/>
        <v>145</v>
      </c>
      <c r="E50" s="5">
        <f>41.07*52.1666</f>
        <v>2142.482262</v>
      </c>
      <c r="F50" s="5"/>
      <c r="G50" s="6">
        <f>E50/365*D50</f>
        <v>851.1230903835617</v>
      </c>
      <c r="I50" s="14" t="s">
        <v>72</v>
      </c>
    </row>
    <row r="51" spans="1:9" x14ac:dyDescent="0.3">
      <c r="B51" s="7"/>
      <c r="C51" s="7"/>
      <c r="D51" s="4">
        <f>SUM(D49:D50)</f>
        <v>365</v>
      </c>
      <c r="E51" s="5"/>
      <c r="F51" s="5"/>
      <c r="G51" s="13">
        <f>SUM(G49:G50)</f>
        <v>1937.8628164109589</v>
      </c>
    </row>
    <row r="53" spans="1:9" x14ac:dyDescent="0.3">
      <c r="A53" s="8" t="s">
        <v>30</v>
      </c>
      <c r="B53" s="1" t="s">
        <v>0</v>
      </c>
      <c r="C53" s="1" t="s">
        <v>1</v>
      </c>
      <c r="D53" s="1"/>
      <c r="E53" s="1" t="s">
        <v>2</v>
      </c>
      <c r="F53" s="2" t="s">
        <v>3</v>
      </c>
    </row>
    <row r="54" spans="1:9" x14ac:dyDescent="0.3">
      <c r="A54" t="s">
        <v>55</v>
      </c>
      <c r="B54" s="3">
        <v>26755</v>
      </c>
      <c r="C54" s="3">
        <v>26974</v>
      </c>
      <c r="D54" s="4">
        <f t="shared" ref="D54:D55" si="10">IF(B54&gt;0,C54-B54+1,0)</f>
        <v>220</v>
      </c>
      <c r="E54" s="5">
        <v>1860</v>
      </c>
      <c r="F54" s="5"/>
      <c r="G54" s="6">
        <f>E54/365*D54</f>
        <v>1121.0958904109589</v>
      </c>
      <c r="I54" s="14" t="s">
        <v>71</v>
      </c>
    </row>
    <row r="55" spans="1:9" x14ac:dyDescent="0.3">
      <c r="B55" s="3">
        <v>26975</v>
      </c>
      <c r="C55" s="3">
        <v>27119</v>
      </c>
      <c r="D55" s="4">
        <f t="shared" si="10"/>
        <v>145</v>
      </c>
      <c r="E55" s="5">
        <f>42.35*52.1666</f>
        <v>2209.25551</v>
      </c>
      <c r="F55" s="5"/>
      <c r="G55" s="6">
        <f>E55/365*D55</f>
        <v>877.64944917808214</v>
      </c>
      <c r="I55" s="14" t="s">
        <v>72</v>
      </c>
    </row>
    <row r="56" spans="1:9" x14ac:dyDescent="0.3">
      <c r="B56" s="7"/>
      <c r="C56" s="7"/>
      <c r="D56" s="4">
        <f>SUM(D54:D55)</f>
        <v>365</v>
      </c>
      <c r="E56" s="5"/>
      <c r="F56" s="5"/>
      <c r="G56" s="13">
        <f>SUM(G54:G55)</f>
        <v>1998.7453395890411</v>
      </c>
    </row>
    <row r="58" spans="1:9" x14ac:dyDescent="0.3">
      <c r="A58" s="8" t="s">
        <v>30</v>
      </c>
      <c r="B58" s="1" t="s">
        <v>0</v>
      </c>
      <c r="C58" s="1" t="s">
        <v>1</v>
      </c>
      <c r="D58" s="1"/>
      <c r="E58" s="1" t="s">
        <v>2</v>
      </c>
      <c r="F58" s="2" t="s">
        <v>3</v>
      </c>
    </row>
    <row r="59" spans="1:9" x14ac:dyDescent="0.3">
      <c r="A59" t="s">
        <v>140</v>
      </c>
      <c r="B59" s="3">
        <v>26755</v>
      </c>
      <c r="C59" s="3">
        <v>26974</v>
      </c>
      <c r="D59" s="4">
        <f t="shared" ref="D59:D60" si="11">IF(B59&gt;0,C59-B59+1,0)</f>
        <v>220</v>
      </c>
      <c r="E59" s="5">
        <v>1944</v>
      </c>
      <c r="F59" s="5"/>
      <c r="G59" s="6">
        <f>E59/365*D59</f>
        <v>1171.7260273972604</v>
      </c>
      <c r="I59" s="14" t="s">
        <v>71</v>
      </c>
    </row>
    <row r="60" spans="1:9" x14ac:dyDescent="0.3">
      <c r="B60" s="3">
        <v>26975</v>
      </c>
      <c r="C60" s="3">
        <v>27119</v>
      </c>
      <c r="D60" s="4">
        <f t="shared" si="11"/>
        <v>145</v>
      </c>
      <c r="E60" s="5">
        <f>44.26*52.1666</f>
        <v>2308.893716</v>
      </c>
      <c r="F60" s="5"/>
      <c r="G60" s="6">
        <f>E60/365*D60</f>
        <v>917.23175019178075</v>
      </c>
      <c r="I60" s="14" t="s">
        <v>72</v>
      </c>
    </row>
    <row r="61" spans="1:9" x14ac:dyDescent="0.3">
      <c r="B61" s="7"/>
      <c r="C61" s="7"/>
      <c r="D61" s="4">
        <f>SUM(D59:D60)</f>
        <v>365</v>
      </c>
      <c r="E61" s="5"/>
      <c r="F61" s="5"/>
      <c r="G61" s="13">
        <f>SUM(G59:G60)</f>
        <v>2088.9577775890411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87"/>
  <sheetViews>
    <sheetView workbookViewId="0">
      <selection activeCell="E10" sqref="E10"/>
    </sheetView>
  </sheetViews>
  <sheetFormatPr defaultRowHeight="14.4" x14ac:dyDescent="0.3"/>
  <cols>
    <col min="1" max="1" width="30.44140625" bestFit="1" customWidth="1"/>
    <col min="2" max="3" width="10.44140625" bestFit="1" customWidth="1"/>
    <col min="5" max="5" width="10.77734375" bestFit="1" customWidth="1"/>
    <col min="7" max="7" width="11.44140625" customWidth="1"/>
  </cols>
  <sheetData>
    <row r="1" spans="1:9" x14ac:dyDescent="0.3">
      <c r="A1" s="8" t="s">
        <v>4</v>
      </c>
      <c r="B1" s="14" t="s">
        <v>49</v>
      </c>
    </row>
    <row r="2" spans="1:9" x14ac:dyDescent="0.3">
      <c r="A2" s="8"/>
      <c r="B2" s="14" t="s">
        <v>69</v>
      </c>
    </row>
    <row r="4" spans="1:9" x14ac:dyDescent="0.3">
      <c r="A4" s="8" t="s">
        <v>34</v>
      </c>
      <c r="B4" s="1" t="s">
        <v>0</v>
      </c>
      <c r="C4" s="1" t="s">
        <v>1</v>
      </c>
      <c r="D4" s="1"/>
      <c r="E4" s="1" t="s">
        <v>2</v>
      </c>
      <c r="F4" s="2" t="s">
        <v>3</v>
      </c>
    </row>
    <row r="5" spans="1:9" x14ac:dyDescent="0.3">
      <c r="A5" t="s">
        <v>139</v>
      </c>
      <c r="B5" s="3">
        <v>26390</v>
      </c>
      <c r="C5" s="3">
        <v>26572</v>
      </c>
      <c r="D5" s="4">
        <f t="shared" ref="D5:D6" si="0">IF(B5&gt;0,C5-B5+1,0)</f>
        <v>183</v>
      </c>
      <c r="E5" s="16">
        <v>1216</v>
      </c>
      <c r="F5" s="5"/>
      <c r="G5" s="6">
        <f>E5/365*D5</f>
        <v>609.66575342465751</v>
      </c>
      <c r="I5" s="14" t="s">
        <v>91</v>
      </c>
    </row>
    <row r="6" spans="1:9" x14ac:dyDescent="0.3">
      <c r="B6" s="3">
        <v>26573</v>
      </c>
      <c r="C6" s="3">
        <v>26754</v>
      </c>
      <c r="D6" s="4">
        <f t="shared" si="0"/>
        <v>182</v>
      </c>
      <c r="E6" s="5">
        <v>1216</v>
      </c>
      <c r="F6" s="5"/>
      <c r="G6" s="6">
        <f>E6/365*D6</f>
        <v>606.33424657534249</v>
      </c>
      <c r="I6" s="14" t="s">
        <v>61</v>
      </c>
    </row>
    <row r="7" spans="1:9" x14ac:dyDescent="0.3">
      <c r="B7" s="7"/>
      <c r="C7" s="7"/>
      <c r="D7" s="4">
        <f>SUM(D5:D6)</f>
        <v>365</v>
      </c>
      <c r="E7" s="5"/>
      <c r="F7" s="5"/>
      <c r="G7" s="13">
        <f>SUM(G5:G6)</f>
        <v>1216</v>
      </c>
      <c r="I7" s="14" t="s">
        <v>62</v>
      </c>
    </row>
    <row r="9" spans="1:9" x14ac:dyDescent="0.3">
      <c r="A9" s="8" t="s">
        <v>34</v>
      </c>
      <c r="B9" s="1" t="s">
        <v>0</v>
      </c>
      <c r="C9" s="1" t="s">
        <v>1</v>
      </c>
      <c r="D9" s="1"/>
      <c r="E9" s="1" t="s">
        <v>2</v>
      </c>
      <c r="F9" s="2" t="s">
        <v>3</v>
      </c>
    </row>
    <row r="10" spans="1:9" x14ac:dyDescent="0.3">
      <c r="A10" t="s">
        <v>65</v>
      </c>
      <c r="B10" s="3">
        <v>26390</v>
      </c>
      <c r="C10" s="3">
        <v>26572</v>
      </c>
      <c r="D10" s="4">
        <f t="shared" ref="D10:D11" si="1">IF(B10&gt;0,C10-B10+1,0)</f>
        <v>183</v>
      </c>
      <c r="E10" s="16">
        <v>1295</v>
      </c>
      <c r="F10" s="5"/>
      <c r="G10" s="6">
        <f>E10/365*D10</f>
        <v>649.27397260273972</v>
      </c>
      <c r="I10" s="14" t="s">
        <v>91</v>
      </c>
    </row>
    <row r="11" spans="1:9" x14ac:dyDescent="0.3">
      <c r="B11" s="3">
        <v>26573</v>
      </c>
      <c r="C11" s="3">
        <v>26754</v>
      </c>
      <c r="D11" s="4">
        <f t="shared" si="1"/>
        <v>182</v>
      </c>
      <c r="E11" s="5">
        <v>1295</v>
      </c>
      <c r="F11" s="5"/>
      <c r="G11" s="6">
        <f>E11/365*D11</f>
        <v>645.72602739726028</v>
      </c>
      <c r="I11" s="14" t="s">
        <v>63</v>
      </c>
    </row>
    <row r="12" spans="1:9" x14ac:dyDescent="0.3">
      <c r="B12" s="7"/>
      <c r="C12" s="7"/>
      <c r="D12" s="4">
        <f>SUM(D10:D11)</f>
        <v>365</v>
      </c>
      <c r="E12" s="5"/>
      <c r="F12" s="5"/>
      <c r="G12" s="13">
        <f>SUM(G10:G11)</f>
        <v>1295</v>
      </c>
      <c r="I12" s="14" t="s">
        <v>62</v>
      </c>
    </row>
    <row r="14" spans="1:9" x14ac:dyDescent="0.3">
      <c r="A14" s="8" t="s">
        <v>123</v>
      </c>
      <c r="B14" s="1" t="s">
        <v>0</v>
      </c>
      <c r="C14" s="1" t="s">
        <v>1</v>
      </c>
      <c r="D14" s="1"/>
      <c r="E14" s="1" t="s">
        <v>2</v>
      </c>
      <c r="F14" s="2" t="s">
        <v>3</v>
      </c>
    </row>
    <row r="15" spans="1:9" x14ac:dyDescent="0.3">
      <c r="A15" t="s">
        <v>64</v>
      </c>
      <c r="B15" s="3">
        <v>26390</v>
      </c>
      <c r="C15" s="3">
        <v>26572</v>
      </c>
      <c r="D15" s="4">
        <f t="shared" ref="D15:D16" si="2">IF(B15&gt;0,C15-B15+1,0)</f>
        <v>183</v>
      </c>
      <c r="E15" s="5">
        <v>1134</v>
      </c>
      <c r="F15" s="5"/>
      <c r="G15" s="6">
        <f>E15/365*D15</f>
        <v>568.55342465753426</v>
      </c>
    </row>
    <row r="16" spans="1:9" x14ac:dyDescent="0.3">
      <c r="B16" s="3">
        <v>26573</v>
      </c>
      <c r="C16" s="3">
        <v>26754</v>
      </c>
      <c r="D16" s="4">
        <f t="shared" si="2"/>
        <v>182</v>
      </c>
      <c r="E16" s="5">
        <v>1245</v>
      </c>
      <c r="F16" s="5"/>
      <c r="G16" s="6">
        <f>E16/365*D16</f>
        <v>620.79452054794513</v>
      </c>
      <c r="I16" s="14" t="s">
        <v>52</v>
      </c>
    </row>
    <row r="17" spans="1:9" x14ac:dyDescent="0.3">
      <c r="B17" s="7"/>
      <c r="C17" s="7"/>
      <c r="D17" s="4">
        <f>SUM(D15:D16)</f>
        <v>365</v>
      </c>
      <c r="E17" s="5"/>
      <c r="F17" s="5"/>
      <c r="G17" s="13">
        <f>SUM(G15:G16)</f>
        <v>1189.3479452054794</v>
      </c>
    </row>
    <row r="19" spans="1:9" x14ac:dyDescent="0.3">
      <c r="A19" s="8" t="s">
        <v>123</v>
      </c>
      <c r="B19" s="1" t="s">
        <v>0</v>
      </c>
      <c r="C19" s="1" t="s">
        <v>1</v>
      </c>
      <c r="D19" s="1"/>
      <c r="E19" s="1" t="s">
        <v>2</v>
      </c>
      <c r="F19" s="2" t="s">
        <v>3</v>
      </c>
    </row>
    <row r="20" spans="1:9" x14ac:dyDescent="0.3">
      <c r="A20" t="s">
        <v>19</v>
      </c>
      <c r="B20" s="3">
        <v>26390</v>
      </c>
      <c r="C20" s="3">
        <v>26572</v>
      </c>
      <c r="D20" s="4">
        <f t="shared" ref="D20:D21" si="3">IF(B20&gt;0,C20-B20+1,0)</f>
        <v>183</v>
      </c>
      <c r="E20" s="5">
        <v>1213</v>
      </c>
      <c r="F20" s="5"/>
      <c r="G20" s="6">
        <f>E20/365*D20</f>
        <v>608.16164383561636</v>
      </c>
    </row>
    <row r="21" spans="1:9" x14ac:dyDescent="0.3">
      <c r="B21" s="3">
        <v>26573</v>
      </c>
      <c r="C21" s="3">
        <v>26754</v>
      </c>
      <c r="D21" s="4">
        <f t="shared" si="3"/>
        <v>182</v>
      </c>
      <c r="E21" s="5">
        <v>1323</v>
      </c>
      <c r="F21" s="5"/>
      <c r="G21" s="6">
        <f>E21/365*D21</f>
        <v>659.68767123287671</v>
      </c>
      <c r="I21" s="14" t="s">
        <v>52</v>
      </c>
    </row>
    <row r="22" spans="1:9" x14ac:dyDescent="0.3">
      <c r="B22" s="7"/>
      <c r="C22" s="7"/>
      <c r="D22" s="4">
        <f>SUM(D20:D21)</f>
        <v>365</v>
      </c>
      <c r="E22" s="5"/>
      <c r="F22" s="5"/>
      <c r="G22" s="13">
        <f>SUM(G20:G21)</f>
        <v>1267.8493150684931</v>
      </c>
    </row>
    <row r="24" spans="1:9" x14ac:dyDescent="0.3">
      <c r="A24" s="8" t="s">
        <v>123</v>
      </c>
      <c r="B24" s="1" t="s">
        <v>0</v>
      </c>
      <c r="C24" s="1" t="s">
        <v>1</v>
      </c>
      <c r="D24" s="1"/>
      <c r="E24" s="1" t="s">
        <v>2</v>
      </c>
      <c r="F24" s="2" t="s">
        <v>3</v>
      </c>
    </row>
    <row r="25" spans="1:9" x14ac:dyDescent="0.3">
      <c r="A25" t="s">
        <v>21</v>
      </c>
      <c r="B25" s="3">
        <v>26390</v>
      </c>
      <c r="C25" s="3">
        <v>26572</v>
      </c>
      <c r="D25" s="4">
        <f t="shared" ref="D25:D26" si="4">IF(B25&gt;0,C25-B25+1,0)</f>
        <v>183</v>
      </c>
      <c r="E25" s="5">
        <v>1292</v>
      </c>
      <c r="F25" s="5"/>
      <c r="G25" s="6">
        <f>E25/365*D25</f>
        <v>647.76986301369868</v>
      </c>
    </row>
    <row r="26" spans="1:9" x14ac:dyDescent="0.3">
      <c r="B26" s="3">
        <v>26573</v>
      </c>
      <c r="C26" s="3">
        <v>26754</v>
      </c>
      <c r="D26" s="4">
        <f t="shared" si="4"/>
        <v>182</v>
      </c>
      <c r="E26" s="5">
        <v>1407</v>
      </c>
      <c r="F26" s="5"/>
      <c r="G26" s="6">
        <f>E26/365*D26</f>
        <v>701.57260273972599</v>
      </c>
      <c r="I26" s="14" t="s">
        <v>52</v>
      </c>
    </row>
    <row r="27" spans="1:9" x14ac:dyDescent="0.3">
      <c r="B27" s="7"/>
      <c r="C27" s="7"/>
      <c r="D27" s="4">
        <f>SUM(D25:D26)</f>
        <v>365</v>
      </c>
      <c r="E27" s="5"/>
      <c r="F27" s="5"/>
      <c r="G27" s="13">
        <f>SUM(G25:G26)</f>
        <v>1349.3424657534247</v>
      </c>
    </row>
    <row r="29" spans="1:9" x14ac:dyDescent="0.3">
      <c r="A29" s="8" t="s">
        <v>123</v>
      </c>
      <c r="B29" s="1" t="s">
        <v>0</v>
      </c>
      <c r="C29" s="1" t="s">
        <v>1</v>
      </c>
      <c r="D29" s="1"/>
      <c r="E29" s="1" t="s">
        <v>2</v>
      </c>
      <c r="F29" s="2" t="s">
        <v>3</v>
      </c>
    </row>
    <row r="30" spans="1:9" x14ac:dyDescent="0.3">
      <c r="A30" t="s">
        <v>23</v>
      </c>
      <c r="B30" s="3">
        <v>26390</v>
      </c>
      <c r="C30" s="3">
        <v>26572</v>
      </c>
      <c r="D30" s="4">
        <f t="shared" ref="D30:D31" si="5">IF(B30&gt;0,C30-B30+1,0)</f>
        <v>183</v>
      </c>
      <c r="E30" s="5">
        <v>1345</v>
      </c>
      <c r="F30" s="5"/>
      <c r="G30" s="6">
        <f>E30/365*D30</f>
        <v>674.34246575342468</v>
      </c>
    </row>
    <row r="31" spans="1:9" x14ac:dyDescent="0.3">
      <c r="B31" s="3">
        <v>26573</v>
      </c>
      <c r="C31" s="3">
        <v>26754</v>
      </c>
      <c r="D31" s="4">
        <f t="shared" si="5"/>
        <v>182</v>
      </c>
      <c r="E31" s="5">
        <v>1494</v>
      </c>
      <c r="F31" s="5"/>
      <c r="G31" s="6">
        <f>E31/365*D31</f>
        <v>744.95342465753424</v>
      </c>
      <c r="I31" s="14" t="s">
        <v>52</v>
      </c>
    </row>
    <row r="32" spans="1:9" x14ac:dyDescent="0.3">
      <c r="B32" s="7"/>
      <c r="C32" s="7"/>
      <c r="D32" s="4">
        <f>SUM(D30:D31)</f>
        <v>365</v>
      </c>
      <c r="E32" s="5"/>
      <c r="F32" s="5"/>
      <c r="G32" s="13">
        <f>SUM(G30:G31)</f>
        <v>1419.2958904109589</v>
      </c>
    </row>
    <row r="34" spans="1:12" x14ac:dyDescent="0.3">
      <c r="A34" s="8" t="s">
        <v>123</v>
      </c>
      <c r="B34" s="1" t="s">
        <v>0</v>
      </c>
      <c r="C34" s="1" t="s">
        <v>1</v>
      </c>
      <c r="D34" s="1"/>
      <c r="E34" s="1" t="s">
        <v>2</v>
      </c>
      <c r="F34" s="2" t="s">
        <v>3</v>
      </c>
    </row>
    <row r="35" spans="1:12" x14ac:dyDescent="0.3">
      <c r="A35" t="s">
        <v>24</v>
      </c>
      <c r="B35" s="3">
        <v>26390</v>
      </c>
      <c r="C35" s="3">
        <v>26572</v>
      </c>
      <c r="D35" s="4">
        <f t="shared" ref="D35:D36" si="6">IF(B35&gt;0,C35-B35+1,0)</f>
        <v>183</v>
      </c>
      <c r="E35" s="5">
        <v>1372</v>
      </c>
      <c r="F35" s="5"/>
      <c r="G35" s="6">
        <f>E35/365*D35</f>
        <v>687.87945205479457</v>
      </c>
    </row>
    <row r="36" spans="1:12" x14ac:dyDescent="0.3">
      <c r="A36" t="s">
        <v>25</v>
      </c>
      <c r="B36" s="3">
        <v>26573</v>
      </c>
      <c r="C36" s="3">
        <v>26754</v>
      </c>
      <c r="D36" s="4">
        <f t="shared" si="6"/>
        <v>182</v>
      </c>
      <c r="E36" s="5">
        <v>1494</v>
      </c>
      <c r="F36" s="5"/>
      <c r="G36" s="6">
        <f>E36/365*D36</f>
        <v>744.95342465753424</v>
      </c>
      <c r="I36" s="14" t="s">
        <v>52</v>
      </c>
      <c r="L36" s="14" t="s">
        <v>66</v>
      </c>
    </row>
    <row r="37" spans="1:12" x14ac:dyDescent="0.3">
      <c r="B37" s="7"/>
      <c r="C37" s="7"/>
      <c r="D37" s="4">
        <f>SUM(D35:D36)</f>
        <v>365</v>
      </c>
      <c r="E37" s="5"/>
      <c r="F37" s="5"/>
      <c r="G37" s="13">
        <f>SUM(G35:G36)</f>
        <v>1432.8328767123289</v>
      </c>
    </row>
    <row r="39" spans="1:12" x14ac:dyDescent="0.3">
      <c r="A39" s="8" t="s">
        <v>123</v>
      </c>
      <c r="B39" s="1" t="s">
        <v>0</v>
      </c>
      <c r="C39" s="1" t="s">
        <v>1</v>
      </c>
      <c r="D39" s="1"/>
      <c r="E39" s="1" t="s">
        <v>2</v>
      </c>
      <c r="F39" s="2" t="s">
        <v>3</v>
      </c>
    </row>
    <row r="40" spans="1:12" x14ac:dyDescent="0.3">
      <c r="A40" t="s">
        <v>24</v>
      </c>
      <c r="B40" s="3">
        <v>26390</v>
      </c>
      <c r="C40" s="3">
        <v>26572</v>
      </c>
      <c r="D40" s="4">
        <f t="shared" ref="D40:D41" si="7">IF(B40&gt;0,C40-B40+1,0)</f>
        <v>183</v>
      </c>
      <c r="E40" s="5">
        <v>1424</v>
      </c>
      <c r="F40" s="5"/>
      <c r="G40" s="6">
        <f>E40/365*D40</f>
        <v>713.95068493150688</v>
      </c>
    </row>
    <row r="41" spans="1:12" x14ac:dyDescent="0.3">
      <c r="A41" t="s">
        <v>26</v>
      </c>
      <c r="B41" s="3">
        <v>26573</v>
      </c>
      <c r="C41" s="3">
        <v>26754</v>
      </c>
      <c r="D41" s="4">
        <f t="shared" si="7"/>
        <v>182</v>
      </c>
      <c r="E41" s="5">
        <v>1662</v>
      </c>
      <c r="F41" s="5"/>
      <c r="G41" s="6">
        <f>E41/365*D41</f>
        <v>828.72328767123281</v>
      </c>
      <c r="I41" s="14" t="s">
        <v>52</v>
      </c>
    </row>
    <row r="42" spans="1:12" x14ac:dyDescent="0.3">
      <c r="B42" s="7"/>
      <c r="C42" s="7"/>
      <c r="D42" s="4">
        <f>SUM(D40:D41)</f>
        <v>365</v>
      </c>
      <c r="E42" s="5"/>
      <c r="F42" s="5"/>
      <c r="G42" s="13">
        <f>SUM(G40:G41)</f>
        <v>1542.6739726027397</v>
      </c>
    </row>
    <row r="44" spans="1:12" x14ac:dyDescent="0.3">
      <c r="A44" s="8" t="s">
        <v>123</v>
      </c>
      <c r="B44" s="1" t="s">
        <v>0</v>
      </c>
      <c r="C44" s="1" t="s">
        <v>1</v>
      </c>
      <c r="D44" s="1"/>
      <c r="E44" s="1" t="s">
        <v>2</v>
      </c>
      <c r="F44" s="2" t="s">
        <v>3</v>
      </c>
    </row>
    <row r="45" spans="1:12" x14ac:dyDescent="0.3">
      <c r="A45" t="s">
        <v>53</v>
      </c>
      <c r="B45" s="3">
        <v>26390</v>
      </c>
      <c r="C45" s="3">
        <v>26572</v>
      </c>
      <c r="D45" s="4">
        <f t="shared" ref="D45:D46" si="8">IF(B45&gt;0,C45-B45+1,0)</f>
        <v>183</v>
      </c>
      <c r="E45" s="5">
        <v>1372</v>
      </c>
      <c r="F45" s="5"/>
      <c r="G45" s="6">
        <f>E45/365*D45</f>
        <v>687.87945205479457</v>
      </c>
    </row>
    <row r="46" spans="1:12" x14ac:dyDescent="0.3">
      <c r="A46" t="s">
        <v>25</v>
      </c>
      <c r="B46" s="3">
        <v>26573</v>
      </c>
      <c r="C46" s="3">
        <v>26754</v>
      </c>
      <c r="D46" s="4">
        <f t="shared" si="8"/>
        <v>182</v>
      </c>
      <c r="E46" s="5">
        <v>1494</v>
      </c>
      <c r="F46" s="5"/>
      <c r="G46" s="6">
        <f>E46/365*D46</f>
        <v>744.95342465753424</v>
      </c>
      <c r="I46" s="14" t="s">
        <v>52</v>
      </c>
      <c r="L46" s="14" t="s">
        <v>66</v>
      </c>
    </row>
    <row r="47" spans="1:12" x14ac:dyDescent="0.3">
      <c r="B47" s="7"/>
      <c r="C47" s="7"/>
      <c r="D47" s="4">
        <f>SUM(D45:D46)</f>
        <v>365</v>
      </c>
      <c r="E47" s="5"/>
      <c r="F47" s="5"/>
      <c r="G47" s="13">
        <f>SUM(G45:G46)</f>
        <v>1432.8328767123289</v>
      </c>
    </row>
    <row r="49" spans="1:12" x14ac:dyDescent="0.3">
      <c r="A49" s="8" t="s">
        <v>123</v>
      </c>
      <c r="B49" s="1" t="s">
        <v>0</v>
      </c>
      <c r="C49" s="1" t="s">
        <v>1</v>
      </c>
      <c r="D49" s="1"/>
      <c r="E49" s="1" t="s">
        <v>2</v>
      </c>
      <c r="F49" s="2" t="s">
        <v>3</v>
      </c>
    </row>
    <row r="50" spans="1:12" x14ac:dyDescent="0.3">
      <c r="A50" t="s">
        <v>53</v>
      </c>
      <c r="B50" s="3">
        <v>26390</v>
      </c>
      <c r="C50" s="3">
        <v>26572</v>
      </c>
      <c r="D50" s="4">
        <f t="shared" ref="D50:D51" si="9">IF(B50&gt;0,C50-B50+1,0)</f>
        <v>183</v>
      </c>
      <c r="E50" s="5">
        <v>1477</v>
      </c>
      <c r="F50" s="5"/>
      <c r="G50" s="6">
        <f>E50/365*D50</f>
        <v>740.52328767123288</v>
      </c>
    </row>
    <row r="51" spans="1:12" x14ac:dyDescent="0.3">
      <c r="A51" t="s">
        <v>26</v>
      </c>
      <c r="B51" s="3">
        <v>26573</v>
      </c>
      <c r="C51" s="3">
        <v>26754</v>
      </c>
      <c r="D51" s="4">
        <f t="shared" si="9"/>
        <v>182</v>
      </c>
      <c r="E51" s="5">
        <v>1662</v>
      </c>
      <c r="F51" s="5"/>
      <c r="G51" s="6">
        <f>E51/365*D51</f>
        <v>828.72328767123281</v>
      </c>
      <c r="I51" s="14" t="s">
        <v>52</v>
      </c>
    </row>
    <row r="52" spans="1:12" x14ac:dyDescent="0.3">
      <c r="B52" s="7"/>
      <c r="C52" s="7"/>
      <c r="D52" s="4">
        <f>SUM(D50:D51)</f>
        <v>365</v>
      </c>
      <c r="E52" s="5"/>
      <c r="F52" s="5"/>
      <c r="G52" s="13">
        <f>SUM(G50:G51)</f>
        <v>1569.2465753424658</v>
      </c>
    </row>
    <row r="54" spans="1:12" x14ac:dyDescent="0.3">
      <c r="A54" s="8" t="s">
        <v>123</v>
      </c>
      <c r="B54" s="1" t="s">
        <v>0</v>
      </c>
      <c r="C54" s="1" t="s">
        <v>1</v>
      </c>
      <c r="D54" s="1"/>
      <c r="E54" s="1" t="s">
        <v>2</v>
      </c>
      <c r="F54" s="2" t="s">
        <v>3</v>
      </c>
    </row>
    <row r="55" spans="1:12" x14ac:dyDescent="0.3">
      <c r="A55" t="s">
        <v>54</v>
      </c>
      <c r="B55" s="3">
        <v>26390</v>
      </c>
      <c r="C55" s="3">
        <v>26572</v>
      </c>
      <c r="D55" s="4">
        <f t="shared" ref="D55:D56" si="10">IF(B55&gt;0,C55-B55+1,0)</f>
        <v>183</v>
      </c>
      <c r="E55" s="5">
        <v>1424</v>
      </c>
      <c r="F55" s="5"/>
      <c r="G55" s="6">
        <f>E55/365*D55</f>
        <v>713.95068493150688</v>
      </c>
    </row>
    <row r="56" spans="1:12" x14ac:dyDescent="0.3">
      <c r="A56" t="s">
        <v>25</v>
      </c>
      <c r="B56" s="3">
        <v>26573</v>
      </c>
      <c r="C56" s="3">
        <v>26754</v>
      </c>
      <c r="D56" s="4">
        <f t="shared" si="10"/>
        <v>182</v>
      </c>
      <c r="E56" s="5">
        <v>1494</v>
      </c>
      <c r="F56" s="5"/>
      <c r="G56" s="6">
        <f>E56/365*D56</f>
        <v>744.95342465753424</v>
      </c>
      <c r="I56" s="14" t="s">
        <v>52</v>
      </c>
      <c r="L56" s="14" t="s">
        <v>66</v>
      </c>
    </row>
    <row r="57" spans="1:12" x14ac:dyDescent="0.3">
      <c r="B57" s="7"/>
      <c r="C57" s="7"/>
      <c r="D57" s="4">
        <f>SUM(D55:D56)</f>
        <v>365</v>
      </c>
      <c r="E57" s="5"/>
      <c r="F57" s="5"/>
      <c r="G57" s="13">
        <f>SUM(G55:G56)</f>
        <v>1458.9041095890411</v>
      </c>
    </row>
    <row r="59" spans="1:12" x14ac:dyDescent="0.3">
      <c r="A59" s="8" t="s">
        <v>123</v>
      </c>
      <c r="B59" s="1" t="s">
        <v>0</v>
      </c>
      <c r="C59" s="1" t="s">
        <v>1</v>
      </c>
      <c r="D59" s="1"/>
      <c r="E59" s="1" t="s">
        <v>2</v>
      </c>
      <c r="F59" s="2" t="s">
        <v>3</v>
      </c>
    </row>
    <row r="60" spans="1:12" x14ac:dyDescent="0.3">
      <c r="A60" t="s">
        <v>54</v>
      </c>
      <c r="B60" s="3">
        <v>26390</v>
      </c>
      <c r="C60" s="3">
        <v>26572</v>
      </c>
      <c r="D60" s="4">
        <f t="shared" ref="D60:D61" si="11">IF(B60&gt;0,C60-B60+1,0)</f>
        <v>183</v>
      </c>
      <c r="E60" s="5">
        <v>1530</v>
      </c>
      <c r="F60" s="5"/>
      <c r="G60" s="6">
        <f>E60/365*D60</f>
        <v>767.09589041095887</v>
      </c>
    </row>
    <row r="61" spans="1:12" x14ac:dyDescent="0.3">
      <c r="A61" t="s">
        <v>26</v>
      </c>
      <c r="B61" s="3">
        <v>26573</v>
      </c>
      <c r="C61" s="3">
        <v>26754</v>
      </c>
      <c r="D61" s="4">
        <f t="shared" si="11"/>
        <v>182</v>
      </c>
      <c r="E61" s="5">
        <v>1662</v>
      </c>
      <c r="F61" s="5"/>
      <c r="G61" s="6">
        <f>E61/365*D61</f>
        <v>828.72328767123281</v>
      </c>
      <c r="I61" s="14" t="s">
        <v>52</v>
      </c>
    </row>
    <row r="62" spans="1:12" x14ac:dyDescent="0.3">
      <c r="B62" s="7"/>
      <c r="C62" s="7"/>
      <c r="D62" s="4">
        <f>SUM(D60:D61)</f>
        <v>365</v>
      </c>
      <c r="E62" s="5"/>
      <c r="F62" s="5"/>
      <c r="G62" s="13">
        <f>SUM(G60:G61)</f>
        <v>1595.8191780821917</v>
      </c>
    </row>
    <row r="64" spans="1:12" x14ac:dyDescent="0.3">
      <c r="A64" s="8" t="s">
        <v>123</v>
      </c>
      <c r="B64" s="1" t="s">
        <v>0</v>
      </c>
      <c r="C64" s="1" t="s">
        <v>1</v>
      </c>
      <c r="D64" s="1"/>
      <c r="E64" s="1" t="s">
        <v>2</v>
      </c>
      <c r="F64" s="2" t="s">
        <v>3</v>
      </c>
    </row>
    <row r="65" spans="1:12" x14ac:dyDescent="0.3">
      <c r="A65" t="s">
        <v>117</v>
      </c>
      <c r="B65" s="3">
        <v>26390</v>
      </c>
      <c r="C65" s="3">
        <v>26572</v>
      </c>
      <c r="D65" s="4">
        <f t="shared" ref="D65:D66" si="12">IF(B65&gt;0,C65-B65+1,0)</f>
        <v>183</v>
      </c>
      <c r="E65" s="5">
        <v>1504</v>
      </c>
      <c r="F65" s="5"/>
      <c r="G65" s="6">
        <f>E65/365*D65</f>
        <v>754.06027397260277</v>
      </c>
      <c r="I65" s="14" t="s">
        <v>67</v>
      </c>
    </row>
    <row r="66" spans="1:12" x14ac:dyDescent="0.3">
      <c r="A66" t="s">
        <v>25</v>
      </c>
      <c r="B66" s="3">
        <v>26573</v>
      </c>
      <c r="C66" s="3">
        <v>26754</v>
      </c>
      <c r="D66" s="4">
        <f t="shared" si="12"/>
        <v>182</v>
      </c>
      <c r="E66" s="5">
        <v>1662</v>
      </c>
      <c r="F66" s="5"/>
      <c r="G66" s="6">
        <f>E66/365*D66</f>
        <v>828.72328767123281</v>
      </c>
      <c r="I66" s="14" t="s">
        <v>52</v>
      </c>
      <c r="L66" s="14" t="s">
        <v>68</v>
      </c>
    </row>
    <row r="67" spans="1:12" x14ac:dyDescent="0.3">
      <c r="B67" s="7"/>
      <c r="C67" s="7"/>
      <c r="D67" s="4">
        <f>SUM(D65:D66)</f>
        <v>365</v>
      </c>
      <c r="E67" s="5"/>
      <c r="F67" s="5"/>
      <c r="G67" s="13">
        <f>SUM(G65:G66)</f>
        <v>1582.7835616438356</v>
      </c>
    </row>
    <row r="69" spans="1:12" x14ac:dyDescent="0.3">
      <c r="A69" s="8" t="s">
        <v>123</v>
      </c>
      <c r="B69" s="1" t="s">
        <v>0</v>
      </c>
      <c r="C69" s="1" t="s">
        <v>1</v>
      </c>
      <c r="D69" s="1"/>
      <c r="E69" s="1" t="s">
        <v>2</v>
      </c>
      <c r="F69" s="2" t="s">
        <v>3</v>
      </c>
    </row>
    <row r="70" spans="1:12" x14ac:dyDescent="0.3">
      <c r="A70" t="s">
        <v>117</v>
      </c>
      <c r="B70" s="3">
        <v>26390</v>
      </c>
      <c r="C70" s="3">
        <v>26572</v>
      </c>
      <c r="D70" s="4">
        <f t="shared" ref="D70:D71" si="13">IF(B70&gt;0,C70-B70+1,0)</f>
        <v>183</v>
      </c>
      <c r="E70" s="5">
        <v>1609</v>
      </c>
      <c r="F70" s="5"/>
      <c r="G70" s="6">
        <f>E70/365*D70</f>
        <v>806.70410958904108</v>
      </c>
      <c r="I70" s="14" t="s">
        <v>67</v>
      </c>
    </row>
    <row r="71" spans="1:12" x14ac:dyDescent="0.3">
      <c r="A71" t="s">
        <v>26</v>
      </c>
      <c r="B71" s="3">
        <v>26573</v>
      </c>
      <c r="C71" s="3">
        <v>26754</v>
      </c>
      <c r="D71" s="4">
        <f t="shared" si="13"/>
        <v>182</v>
      </c>
      <c r="E71" s="5">
        <v>1749</v>
      </c>
      <c r="F71" s="5"/>
      <c r="G71" s="6">
        <f>E71/365*D71</f>
        <v>872.10410958904117</v>
      </c>
      <c r="I71" s="14" t="s">
        <v>52</v>
      </c>
    </row>
    <row r="72" spans="1:12" x14ac:dyDescent="0.3">
      <c r="B72" s="7"/>
      <c r="C72" s="7"/>
      <c r="D72" s="4">
        <f>SUM(D70:D71)</f>
        <v>365</v>
      </c>
      <c r="E72" s="5"/>
      <c r="F72" s="5"/>
      <c r="G72" s="13">
        <f>SUM(G70:G71)</f>
        <v>1678.8082191780823</v>
      </c>
    </row>
    <row r="74" spans="1:12" x14ac:dyDescent="0.3">
      <c r="A74" s="8" t="s">
        <v>27</v>
      </c>
      <c r="B74" s="1" t="s">
        <v>0</v>
      </c>
      <c r="C74" s="1" t="s">
        <v>1</v>
      </c>
      <c r="D74" s="1"/>
      <c r="E74" s="1" t="s">
        <v>2</v>
      </c>
      <c r="F74" s="2" t="s">
        <v>3</v>
      </c>
    </row>
    <row r="75" spans="1:12" x14ac:dyDescent="0.3">
      <c r="B75" s="3">
        <v>26390</v>
      </c>
      <c r="C75" s="3">
        <v>26572</v>
      </c>
      <c r="D75" s="4">
        <f t="shared" ref="D75:D76" si="14">IF(B75&gt;0,C75-B75+1,0)</f>
        <v>183</v>
      </c>
      <c r="E75" s="5">
        <v>1662</v>
      </c>
      <c r="F75" s="5"/>
      <c r="G75" s="6">
        <f>E75/365*D75</f>
        <v>833.27671232876708</v>
      </c>
      <c r="I75" s="14" t="s">
        <v>67</v>
      </c>
    </row>
    <row r="76" spans="1:12" x14ac:dyDescent="0.3">
      <c r="B76" s="3">
        <v>26573</v>
      </c>
      <c r="C76" s="3">
        <v>26754</v>
      </c>
      <c r="D76" s="4">
        <f t="shared" si="14"/>
        <v>182</v>
      </c>
      <c r="E76" s="5">
        <v>1803</v>
      </c>
      <c r="F76" s="5"/>
      <c r="G76" s="6">
        <f>E76/365*D76</f>
        <v>899.03013698630127</v>
      </c>
      <c r="I76" s="14" t="s">
        <v>52</v>
      </c>
    </row>
    <row r="77" spans="1:12" x14ac:dyDescent="0.3">
      <c r="B77" s="7"/>
      <c r="C77" s="7"/>
      <c r="D77" s="4">
        <f>SUM(D75:D76)</f>
        <v>365</v>
      </c>
      <c r="E77" s="5"/>
      <c r="F77" s="5"/>
      <c r="G77" s="13">
        <f>SUM(G75:G76)</f>
        <v>1732.3068493150683</v>
      </c>
    </row>
    <row r="79" spans="1:12" x14ac:dyDescent="0.3">
      <c r="A79" s="8" t="s">
        <v>30</v>
      </c>
      <c r="B79" s="1" t="s">
        <v>0</v>
      </c>
      <c r="C79" s="1" t="s">
        <v>1</v>
      </c>
      <c r="D79" s="1"/>
      <c r="E79" s="1" t="s">
        <v>2</v>
      </c>
      <c r="F79" s="2" t="s">
        <v>3</v>
      </c>
    </row>
    <row r="80" spans="1:12" x14ac:dyDescent="0.3">
      <c r="A80" t="s">
        <v>60</v>
      </c>
      <c r="B80" s="3">
        <v>26390</v>
      </c>
      <c r="C80" s="3">
        <v>26572</v>
      </c>
      <c r="D80" s="4">
        <f t="shared" ref="D80:D81" si="15">IF(B80&gt;0,C80-B80+1,0)</f>
        <v>183</v>
      </c>
      <c r="E80" s="5">
        <v>1715</v>
      </c>
      <c r="F80" s="5"/>
      <c r="G80" s="6">
        <f>E80/365*D80</f>
        <v>859.84931506849307</v>
      </c>
      <c r="I80" s="14" t="s">
        <v>67</v>
      </c>
    </row>
    <row r="81" spans="1:9" x14ac:dyDescent="0.3">
      <c r="B81" s="3">
        <v>26573</v>
      </c>
      <c r="C81" s="3">
        <v>26754</v>
      </c>
      <c r="D81" s="4">
        <f t="shared" si="15"/>
        <v>182</v>
      </c>
      <c r="E81" s="5">
        <v>1860</v>
      </c>
      <c r="F81" s="5"/>
      <c r="G81" s="6">
        <f>E81/365*D81</f>
        <v>927.45205479452056</v>
      </c>
      <c r="I81" s="14" t="s">
        <v>52</v>
      </c>
    </row>
    <row r="82" spans="1:9" x14ac:dyDescent="0.3">
      <c r="B82" s="7"/>
      <c r="C82" s="7"/>
      <c r="D82" s="4">
        <f>SUM(D80:D81)</f>
        <v>365</v>
      </c>
      <c r="E82" s="5"/>
      <c r="F82" s="5"/>
      <c r="G82" s="13">
        <f>SUM(G80:G81)</f>
        <v>1787.3013698630136</v>
      </c>
    </row>
    <row r="84" spans="1:9" x14ac:dyDescent="0.3">
      <c r="A84" s="8" t="s">
        <v>30</v>
      </c>
      <c r="B84" s="1" t="s">
        <v>0</v>
      </c>
      <c r="C84" s="1" t="s">
        <v>1</v>
      </c>
      <c r="D84" s="1"/>
      <c r="E84" s="1" t="s">
        <v>2</v>
      </c>
      <c r="F84" s="2" t="s">
        <v>3</v>
      </c>
    </row>
    <row r="85" spans="1:9" x14ac:dyDescent="0.3">
      <c r="A85" t="s">
        <v>70</v>
      </c>
      <c r="B85" s="3">
        <v>26390</v>
      </c>
      <c r="C85" s="3">
        <v>26572</v>
      </c>
      <c r="D85" s="4">
        <f t="shared" ref="D85:D86" si="16">IF(B85&gt;0,C85-B85+1,0)</f>
        <v>183</v>
      </c>
      <c r="E85" s="5">
        <v>1794</v>
      </c>
      <c r="F85" s="5"/>
      <c r="G85" s="6">
        <f>E85/365*D85</f>
        <v>899.45753424657528</v>
      </c>
      <c r="I85" s="14" t="s">
        <v>67</v>
      </c>
    </row>
    <row r="86" spans="1:9" x14ac:dyDescent="0.3">
      <c r="A86" t="s">
        <v>138</v>
      </c>
      <c r="B86" s="3">
        <v>26573</v>
      </c>
      <c r="C86" s="3">
        <v>26754</v>
      </c>
      <c r="D86" s="4">
        <f t="shared" si="16"/>
        <v>182</v>
      </c>
      <c r="E86" s="5">
        <v>1944</v>
      </c>
      <c r="F86" s="5"/>
      <c r="G86" s="6">
        <f>E86/365*D86</f>
        <v>969.33698630136996</v>
      </c>
      <c r="I86" s="14" t="s">
        <v>52</v>
      </c>
    </row>
    <row r="87" spans="1:9" x14ac:dyDescent="0.3">
      <c r="B87" s="7"/>
      <c r="C87" s="7"/>
      <c r="D87" s="4">
        <f>SUM(D85:D86)</f>
        <v>365</v>
      </c>
      <c r="E87" s="5"/>
      <c r="F87" s="5"/>
      <c r="G87" s="13">
        <f>SUM(G85:G86)</f>
        <v>1868.7945205479452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86"/>
  <sheetViews>
    <sheetView workbookViewId="0">
      <selection activeCell="G4" sqref="G4"/>
    </sheetView>
  </sheetViews>
  <sheetFormatPr defaultRowHeight="14.4" x14ac:dyDescent="0.3"/>
  <cols>
    <col min="1" max="1" width="33.21875" customWidth="1"/>
    <col min="2" max="3" width="10.44140625" bestFit="1" customWidth="1"/>
    <col min="5" max="5" width="10.21875" bestFit="1" customWidth="1"/>
    <col min="7" max="7" width="13" customWidth="1"/>
  </cols>
  <sheetData>
    <row r="1" spans="1:9" x14ac:dyDescent="0.3">
      <c r="A1" s="8" t="s">
        <v>4</v>
      </c>
      <c r="B1" s="15" t="s">
        <v>57</v>
      </c>
    </row>
    <row r="3" spans="1:9" x14ac:dyDescent="0.3">
      <c r="A3" s="8" t="s">
        <v>80</v>
      </c>
      <c r="B3" s="1" t="s">
        <v>0</v>
      </c>
      <c r="C3" s="1" t="s">
        <v>1</v>
      </c>
      <c r="D3" s="1"/>
      <c r="E3" s="1" t="s">
        <v>2</v>
      </c>
      <c r="F3" s="2" t="s">
        <v>3</v>
      </c>
    </row>
    <row r="4" spans="1:9" x14ac:dyDescent="0.3">
      <c r="B4" s="3">
        <v>26024</v>
      </c>
      <c r="C4" s="3">
        <v>26206</v>
      </c>
      <c r="D4" s="4">
        <f t="shared" ref="D4:D5" si="0">IF(B4&gt;0,C4-B4+1,0)</f>
        <v>183</v>
      </c>
      <c r="E4" s="17">
        <v>765</v>
      </c>
      <c r="F4" s="5"/>
      <c r="G4" s="6">
        <f>E4/366*D4</f>
        <v>382.50000000000006</v>
      </c>
      <c r="I4" s="14" t="s">
        <v>90</v>
      </c>
    </row>
    <row r="5" spans="1:9" x14ac:dyDescent="0.3">
      <c r="B5" s="3">
        <v>26207</v>
      </c>
      <c r="C5" s="3">
        <v>26389</v>
      </c>
      <c r="D5" s="4">
        <f t="shared" si="0"/>
        <v>183</v>
      </c>
      <c r="E5" s="17">
        <v>765</v>
      </c>
      <c r="F5" s="5"/>
      <c r="G5" s="6">
        <f>E5/366*D5</f>
        <v>382.50000000000006</v>
      </c>
      <c r="I5" s="14" t="s">
        <v>91</v>
      </c>
    </row>
    <row r="6" spans="1:9" x14ac:dyDescent="0.3">
      <c r="B6" s="7"/>
      <c r="C6" s="7"/>
      <c r="D6" s="4">
        <f>SUM(D4:D5)</f>
        <v>366</v>
      </c>
      <c r="E6" s="5"/>
      <c r="F6" s="5"/>
      <c r="G6" s="13">
        <f>SUM(G4:G5)</f>
        <v>765.00000000000011</v>
      </c>
      <c r="I6" s="14"/>
    </row>
    <row r="8" spans="1:9" x14ac:dyDescent="0.3">
      <c r="A8" s="8" t="s">
        <v>123</v>
      </c>
      <c r="B8" s="1" t="s">
        <v>0</v>
      </c>
      <c r="C8" s="1" t="s">
        <v>1</v>
      </c>
      <c r="D8" s="1"/>
      <c r="E8" s="1" t="s">
        <v>2</v>
      </c>
      <c r="F8" s="2" t="s">
        <v>3</v>
      </c>
    </row>
    <row r="9" spans="1:9" x14ac:dyDescent="0.3">
      <c r="A9" t="s">
        <v>43</v>
      </c>
      <c r="B9" s="3">
        <v>26024</v>
      </c>
      <c r="C9" s="3">
        <v>26206</v>
      </c>
      <c r="D9" s="4">
        <f t="shared" ref="D9:D10" si="1">IF(B9&gt;0,C9-B9+1,0)</f>
        <v>183</v>
      </c>
      <c r="E9" s="5">
        <v>840</v>
      </c>
      <c r="F9" s="5"/>
      <c r="G9" s="6">
        <f>E9/366*D9</f>
        <v>420</v>
      </c>
    </row>
    <row r="10" spans="1:9" x14ac:dyDescent="0.3">
      <c r="B10" s="3">
        <v>26207</v>
      </c>
      <c r="C10" s="3">
        <v>26389</v>
      </c>
      <c r="D10" s="4">
        <f t="shared" si="1"/>
        <v>183</v>
      </c>
      <c r="E10" s="5">
        <v>1134</v>
      </c>
      <c r="F10" s="5"/>
      <c r="G10" s="6">
        <f>E10/366*D10</f>
        <v>567</v>
      </c>
      <c r="I10" s="14" t="s">
        <v>52</v>
      </c>
    </row>
    <row r="11" spans="1:9" x14ac:dyDescent="0.3">
      <c r="B11" s="7"/>
      <c r="C11" s="7"/>
      <c r="D11" s="4">
        <f>SUM(D9:D10)</f>
        <v>366</v>
      </c>
      <c r="E11" s="5"/>
      <c r="F11" s="5"/>
      <c r="G11" s="13">
        <f>SUM(G9:G10)</f>
        <v>987</v>
      </c>
      <c r="I11" s="14" t="s">
        <v>59</v>
      </c>
    </row>
    <row r="13" spans="1:9" x14ac:dyDescent="0.3">
      <c r="A13" s="8" t="s">
        <v>123</v>
      </c>
      <c r="B13" s="1" t="s">
        <v>0</v>
      </c>
      <c r="C13" s="1" t="s">
        <v>1</v>
      </c>
      <c r="D13" s="1"/>
      <c r="E13" s="1" t="s">
        <v>2</v>
      </c>
      <c r="F13" s="2" t="s">
        <v>3</v>
      </c>
    </row>
    <row r="14" spans="1:9" x14ac:dyDescent="0.3">
      <c r="A14" t="s">
        <v>44</v>
      </c>
      <c r="B14" s="3">
        <v>26024</v>
      </c>
      <c r="C14" s="3">
        <v>26206</v>
      </c>
      <c r="D14" s="4">
        <f t="shared" ref="D14:D15" si="2">IF(B14&gt;0,C14-B14+1,0)</f>
        <v>183</v>
      </c>
      <c r="E14" s="5">
        <v>880</v>
      </c>
      <c r="F14" s="5"/>
      <c r="G14" s="6">
        <f>E14/366*D14</f>
        <v>440</v>
      </c>
    </row>
    <row r="15" spans="1:9" x14ac:dyDescent="0.3">
      <c r="B15" s="3">
        <v>26207</v>
      </c>
      <c r="C15" s="3">
        <v>26389</v>
      </c>
      <c r="D15" s="4">
        <f t="shared" si="2"/>
        <v>183</v>
      </c>
      <c r="E15" s="5">
        <v>1213</v>
      </c>
      <c r="F15" s="5"/>
      <c r="G15" s="6">
        <f>E15/366*D15</f>
        <v>606.5</v>
      </c>
      <c r="I15" s="14" t="s">
        <v>52</v>
      </c>
    </row>
    <row r="16" spans="1:9" x14ac:dyDescent="0.3">
      <c r="B16" s="7"/>
      <c r="C16" s="7"/>
      <c r="D16" s="4">
        <f>SUM(D14:D15)</f>
        <v>366</v>
      </c>
      <c r="E16" s="5"/>
      <c r="F16" s="5"/>
      <c r="G16" s="13">
        <f>SUM(G14:G15)</f>
        <v>1046.5</v>
      </c>
      <c r="I16" s="14" t="s">
        <v>59</v>
      </c>
    </row>
    <row r="18" spans="1:9" x14ac:dyDescent="0.3">
      <c r="A18" s="8" t="s">
        <v>123</v>
      </c>
      <c r="B18" s="1" t="s">
        <v>0</v>
      </c>
      <c r="C18" s="1" t="s">
        <v>1</v>
      </c>
      <c r="D18" s="1"/>
      <c r="E18" s="1" t="s">
        <v>2</v>
      </c>
      <c r="F18" s="2" t="s">
        <v>3</v>
      </c>
    </row>
    <row r="19" spans="1:9" x14ac:dyDescent="0.3">
      <c r="A19" t="s">
        <v>21</v>
      </c>
      <c r="B19" s="3">
        <v>26024</v>
      </c>
      <c r="C19" s="3">
        <v>26206</v>
      </c>
      <c r="D19" s="4">
        <f t="shared" ref="D19:D20" si="3">IF(B19&gt;0,C19-B19+1,0)</f>
        <v>183</v>
      </c>
      <c r="E19" s="5">
        <v>925</v>
      </c>
      <c r="F19" s="5"/>
      <c r="G19" s="6">
        <f>E19/366*D19</f>
        <v>462.49999999999994</v>
      </c>
    </row>
    <row r="20" spans="1:9" x14ac:dyDescent="0.3">
      <c r="B20" s="3">
        <v>26207</v>
      </c>
      <c r="C20" s="3">
        <v>26389</v>
      </c>
      <c r="D20" s="4">
        <f t="shared" si="3"/>
        <v>183</v>
      </c>
      <c r="E20" s="5">
        <v>1292</v>
      </c>
      <c r="F20" s="5"/>
      <c r="G20" s="6">
        <f>E20/366*D20</f>
        <v>646</v>
      </c>
      <c r="I20" s="14" t="s">
        <v>52</v>
      </c>
    </row>
    <row r="21" spans="1:9" x14ac:dyDescent="0.3">
      <c r="B21" s="7"/>
      <c r="C21" s="7"/>
      <c r="D21" s="4">
        <f>SUM(D19:D20)</f>
        <v>366</v>
      </c>
      <c r="E21" s="5"/>
      <c r="F21" s="5"/>
      <c r="G21" s="13">
        <f>SUM(G19:G20)</f>
        <v>1108.5</v>
      </c>
      <c r="I21" s="14" t="s">
        <v>59</v>
      </c>
    </row>
    <row r="23" spans="1:9" x14ac:dyDescent="0.3">
      <c r="A23" s="8" t="s">
        <v>123</v>
      </c>
      <c r="B23" s="1" t="s">
        <v>0</v>
      </c>
      <c r="C23" s="1" t="s">
        <v>1</v>
      </c>
      <c r="D23" s="1"/>
      <c r="E23" s="1" t="s">
        <v>2</v>
      </c>
      <c r="F23" s="2" t="s">
        <v>3</v>
      </c>
    </row>
    <row r="24" spans="1:9" x14ac:dyDescent="0.3">
      <c r="A24" t="s">
        <v>23</v>
      </c>
      <c r="B24" s="3">
        <v>26024</v>
      </c>
      <c r="C24" s="3">
        <v>26206</v>
      </c>
      <c r="D24" s="4">
        <f t="shared" ref="D24:D25" si="4">IF(B24&gt;0,C24-B24+1,0)</f>
        <v>183</v>
      </c>
      <c r="E24" s="5">
        <v>955</v>
      </c>
      <c r="F24" s="5"/>
      <c r="G24" s="6">
        <f>E24/366*D24</f>
        <v>477.5</v>
      </c>
    </row>
    <row r="25" spans="1:9" x14ac:dyDescent="0.3">
      <c r="B25" s="3">
        <v>26207</v>
      </c>
      <c r="C25" s="3">
        <v>26389</v>
      </c>
      <c r="D25" s="4">
        <f t="shared" si="4"/>
        <v>183</v>
      </c>
      <c r="E25" s="5">
        <v>1345</v>
      </c>
      <c r="F25" s="5"/>
      <c r="G25" s="6">
        <f>E25/366*D25</f>
        <v>672.5</v>
      </c>
      <c r="I25" s="14" t="s">
        <v>52</v>
      </c>
    </row>
    <row r="26" spans="1:9" x14ac:dyDescent="0.3">
      <c r="B26" s="7"/>
      <c r="C26" s="7"/>
      <c r="D26" s="4">
        <f>SUM(D24:D25)</f>
        <v>366</v>
      </c>
      <c r="E26" s="5"/>
      <c r="F26" s="5"/>
      <c r="G26" s="13">
        <f>SUM(G24:G25)</f>
        <v>1150</v>
      </c>
      <c r="I26" s="14" t="s">
        <v>59</v>
      </c>
    </row>
    <row r="28" spans="1:9" x14ac:dyDescent="0.3">
      <c r="A28" s="8" t="s">
        <v>123</v>
      </c>
      <c r="B28" s="1" t="s">
        <v>0</v>
      </c>
      <c r="C28" s="1" t="s">
        <v>1</v>
      </c>
      <c r="D28" s="1"/>
      <c r="E28" s="1" t="s">
        <v>2</v>
      </c>
      <c r="F28" s="2" t="s">
        <v>3</v>
      </c>
    </row>
    <row r="29" spans="1:9" x14ac:dyDescent="0.3">
      <c r="A29" t="s">
        <v>24</v>
      </c>
      <c r="B29" s="3">
        <v>26024</v>
      </c>
      <c r="C29" s="3">
        <v>26206</v>
      </c>
      <c r="D29" s="4">
        <f t="shared" ref="D29:D30" si="5">IF(B29&gt;0,C29-B29+1,0)</f>
        <v>183</v>
      </c>
      <c r="E29" s="5">
        <v>1005</v>
      </c>
      <c r="F29" s="5"/>
      <c r="G29" s="6">
        <f>E29/366*D29</f>
        <v>502.5</v>
      </c>
    </row>
    <row r="30" spans="1:9" x14ac:dyDescent="0.3">
      <c r="A30" t="s">
        <v>25</v>
      </c>
      <c r="B30" s="3">
        <v>26207</v>
      </c>
      <c r="C30" s="3">
        <v>26389</v>
      </c>
      <c r="D30" s="4">
        <f t="shared" si="5"/>
        <v>183</v>
      </c>
      <c r="E30" s="5">
        <v>1372</v>
      </c>
      <c r="F30" s="5"/>
      <c r="G30" s="6">
        <f>E30/366*D30</f>
        <v>686</v>
      </c>
      <c r="I30" s="14" t="s">
        <v>52</v>
      </c>
    </row>
    <row r="31" spans="1:9" x14ac:dyDescent="0.3">
      <c r="B31" s="7"/>
      <c r="C31" s="7"/>
      <c r="D31" s="4">
        <f>SUM(D29:D30)</f>
        <v>366</v>
      </c>
      <c r="E31" s="5"/>
      <c r="F31" s="5"/>
      <c r="G31" s="13">
        <f>SUM(G29:G30)</f>
        <v>1188.5</v>
      </c>
      <c r="I31" s="14" t="s">
        <v>59</v>
      </c>
    </row>
    <row r="33" spans="1:9" x14ac:dyDescent="0.3">
      <c r="A33" s="8" t="s">
        <v>123</v>
      </c>
      <c r="B33" s="1" t="s">
        <v>0</v>
      </c>
      <c r="C33" s="1" t="s">
        <v>1</v>
      </c>
      <c r="D33" s="1"/>
      <c r="E33" s="1" t="s">
        <v>2</v>
      </c>
      <c r="F33" s="2" t="s">
        <v>3</v>
      </c>
    </row>
    <row r="34" spans="1:9" x14ac:dyDescent="0.3">
      <c r="A34" t="s">
        <v>24</v>
      </c>
      <c r="B34" s="3">
        <v>26024</v>
      </c>
      <c r="C34" s="3">
        <v>26206</v>
      </c>
      <c r="D34" s="4">
        <f t="shared" ref="D34:D35" si="6">IF(B34&gt;0,C34-B34+1,0)</f>
        <v>183</v>
      </c>
      <c r="E34" s="5">
        <v>1005</v>
      </c>
      <c r="F34" s="5"/>
      <c r="G34" s="6">
        <f>E34/366*D34</f>
        <v>502.5</v>
      </c>
    </row>
    <row r="35" spans="1:9" x14ac:dyDescent="0.3">
      <c r="A35" t="s">
        <v>26</v>
      </c>
      <c r="B35" s="3">
        <v>26207</v>
      </c>
      <c r="C35" s="3">
        <v>26389</v>
      </c>
      <c r="D35" s="4">
        <f t="shared" si="6"/>
        <v>183</v>
      </c>
      <c r="E35" s="5">
        <v>1424</v>
      </c>
      <c r="F35" s="5"/>
      <c r="G35" s="6">
        <f>E35/366*D35</f>
        <v>712</v>
      </c>
      <c r="I35" s="14" t="s">
        <v>52</v>
      </c>
    </row>
    <row r="36" spans="1:9" x14ac:dyDescent="0.3">
      <c r="B36" s="7"/>
      <c r="C36" s="7"/>
      <c r="D36" s="4">
        <f>SUM(D34:D35)</f>
        <v>366</v>
      </c>
      <c r="E36" s="5"/>
      <c r="F36" s="5"/>
      <c r="G36" s="13">
        <f>SUM(G34:G35)</f>
        <v>1214.5</v>
      </c>
      <c r="I36" s="14" t="s">
        <v>59</v>
      </c>
    </row>
    <row r="38" spans="1:9" x14ac:dyDescent="0.3">
      <c r="A38" s="8" t="s">
        <v>123</v>
      </c>
      <c r="B38" s="1" t="s">
        <v>0</v>
      </c>
      <c r="C38" s="1" t="s">
        <v>1</v>
      </c>
      <c r="D38" s="1"/>
      <c r="E38" s="1" t="s">
        <v>2</v>
      </c>
      <c r="F38" s="2" t="s">
        <v>3</v>
      </c>
    </row>
    <row r="39" spans="1:9" x14ac:dyDescent="0.3">
      <c r="A39" t="s">
        <v>53</v>
      </c>
      <c r="B39" s="3">
        <v>26024</v>
      </c>
      <c r="C39" s="3">
        <v>26206</v>
      </c>
      <c r="D39" s="4">
        <f t="shared" ref="D39:D40" si="7">IF(B39&gt;0,C39-B39+1,0)</f>
        <v>183</v>
      </c>
      <c r="E39" s="5">
        <v>1045</v>
      </c>
      <c r="F39" s="5"/>
      <c r="G39" s="6">
        <f>E39/366*D39</f>
        <v>522.5</v>
      </c>
    </row>
    <row r="40" spans="1:9" x14ac:dyDescent="0.3">
      <c r="A40" t="s">
        <v>25</v>
      </c>
      <c r="B40" s="3">
        <v>26207</v>
      </c>
      <c r="C40" s="3">
        <v>26389</v>
      </c>
      <c r="D40" s="4">
        <f t="shared" si="7"/>
        <v>183</v>
      </c>
      <c r="E40" s="5">
        <v>1372</v>
      </c>
      <c r="F40" s="5"/>
      <c r="G40" s="6">
        <f>E40/366*D40</f>
        <v>686</v>
      </c>
      <c r="I40" s="14" t="s">
        <v>52</v>
      </c>
    </row>
    <row r="41" spans="1:9" x14ac:dyDescent="0.3">
      <c r="B41" s="7"/>
      <c r="C41" s="7"/>
      <c r="D41" s="4">
        <f>SUM(D39:D40)</f>
        <v>366</v>
      </c>
      <c r="E41" s="5"/>
      <c r="F41" s="5"/>
      <c r="G41" s="13">
        <f>SUM(G39:G40)</f>
        <v>1208.5</v>
      </c>
      <c r="I41" s="14" t="s">
        <v>59</v>
      </c>
    </row>
    <row r="43" spans="1:9" x14ac:dyDescent="0.3">
      <c r="A43" s="8" t="s">
        <v>123</v>
      </c>
      <c r="B43" s="1" t="s">
        <v>0</v>
      </c>
      <c r="C43" s="1" t="s">
        <v>1</v>
      </c>
      <c r="D43" s="1"/>
      <c r="E43" s="1" t="s">
        <v>2</v>
      </c>
      <c r="F43" s="2" t="s">
        <v>3</v>
      </c>
    </row>
    <row r="44" spans="1:9" x14ac:dyDescent="0.3">
      <c r="A44" t="s">
        <v>53</v>
      </c>
      <c r="B44" s="3">
        <v>26024</v>
      </c>
      <c r="C44" s="3">
        <v>26206</v>
      </c>
      <c r="D44" s="4">
        <f t="shared" ref="D44:D45" si="8">IF(B44&gt;0,C44-B44+1,0)</f>
        <v>183</v>
      </c>
      <c r="E44" s="5">
        <v>1045</v>
      </c>
      <c r="F44" s="5"/>
      <c r="G44" s="6">
        <f>E44/366*D44</f>
        <v>522.5</v>
      </c>
    </row>
    <row r="45" spans="1:9" x14ac:dyDescent="0.3">
      <c r="A45" t="s">
        <v>26</v>
      </c>
      <c r="B45" s="3">
        <v>26207</v>
      </c>
      <c r="C45" s="3">
        <v>26389</v>
      </c>
      <c r="D45" s="4">
        <f t="shared" si="8"/>
        <v>183</v>
      </c>
      <c r="E45" s="5">
        <v>1477</v>
      </c>
      <c r="F45" s="5"/>
      <c r="G45" s="6">
        <f>E45/366*D45</f>
        <v>738.5</v>
      </c>
      <c r="I45" s="14" t="s">
        <v>52</v>
      </c>
    </row>
    <row r="46" spans="1:9" x14ac:dyDescent="0.3">
      <c r="B46" s="7"/>
      <c r="C46" s="7"/>
      <c r="D46" s="4">
        <f>SUM(D44:D45)</f>
        <v>366</v>
      </c>
      <c r="E46" s="5"/>
      <c r="F46" s="5"/>
      <c r="G46" s="13">
        <f>SUM(G44:G45)</f>
        <v>1261</v>
      </c>
      <c r="I46" s="14" t="s">
        <v>59</v>
      </c>
    </row>
    <row r="48" spans="1:9" x14ac:dyDescent="0.3">
      <c r="A48" s="8" t="s">
        <v>123</v>
      </c>
      <c r="B48" s="1" t="s">
        <v>0</v>
      </c>
      <c r="C48" s="1" t="s">
        <v>1</v>
      </c>
      <c r="D48" s="1"/>
      <c r="E48" s="1" t="s">
        <v>2</v>
      </c>
      <c r="F48" s="2" t="s">
        <v>3</v>
      </c>
    </row>
    <row r="49" spans="1:9" x14ac:dyDescent="0.3">
      <c r="A49" t="s">
        <v>54</v>
      </c>
      <c r="B49" s="3">
        <v>26024</v>
      </c>
      <c r="C49" s="3">
        <v>26206</v>
      </c>
      <c r="D49" s="4">
        <f t="shared" ref="D49:D50" si="9">IF(B49&gt;0,C49-B49+1,0)</f>
        <v>183</v>
      </c>
      <c r="E49" s="5">
        <v>1100</v>
      </c>
      <c r="F49" s="5"/>
      <c r="G49" s="6">
        <f>E49/366*D49</f>
        <v>550</v>
      </c>
    </row>
    <row r="50" spans="1:9" x14ac:dyDescent="0.3">
      <c r="A50" t="s">
        <v>25</v>
      </c>
      <c r="B50" s="3">
        <v>26207</v>
      </c>
      <c r="C50" s="3">
        <v>26389</v>
      </c>
      <c r="D50" s="4">
        <f t="shared" si="9"/>
        <v>183</v>
      </c>
      <c r="E50" s="5">
        <v>1424</v>
      </c>
      <c r="F50" s="5"/>
      <c r="G50" s="6">
        <f>E50/366*D50</f>
        <v>712</v>
      </c>
      <c r="I50" s="14" t="s">
        <v>52</v>
      </c>
    </row>
    <row r="51" spans="1:9" x14ac:dyDescent="0.3">
      <c r="B51" s="7"/>
      <c r="C51" s="7"/>
      <c r="D51" s="4">
        <f>SUM(D49:D50)</f>
        <v>366</v>
      </c>
      <c r="E51" s="5"/>
      <c r="F51" s="5"/>
      <c r="G51" s="13">
        <f>SUM(G49:G50)</f>
        <v>1262</v>
      </c>
      <c r="I51" s="14" t="s">
        <v>59</v>
      </c>
    </row>
    <row r="53" spans="1:9" x14ac:dyDescent="0.3">
      <c r="A53" s="8" t="s">
        <v>123</v>
      </c>
      <c r="B53" s="1" t="s">
        <v>0</v>
      </c>
      <c r="C53" s="1" t="s">
        <v>1</v>
      </c>
      <c r="D53" s="1"/>
      <c r="E53" s="1" t="s">
        <v>2</v>
      </c>
      <c r="F53" s="2" t="s">
        <v>3</v>
      </c>
    </row>
    <row r="54" spans="1:9" x14ac:dyDescent="0.3">
      <c r="A54" t="s">
        <v>58</v>
      </c>
      <c r="B54" s="3">
        <v>26024</v>
      </c>
      <c r="C54" s="3">
        <v>26206</v>
      </c>
      <c r="D54" s="4">
        <f t="shared" ref="D54:D55" si="10">IF(B54&gt;0,C54-B54+1,0)</f>
        <v>183</v>
      </c>
      <c r="E54" s="5">
        <v>1100</v>
      </c>
      <c r="F54" s="5"/>
      <c r="G54" s="6">
        <f>E54/366*D54</f>
        <v>550</v>
      </c>
    </row>
    <row r="55" spans="1:9" x14ac:dyDescent="0.3">
      <c r="A55" t="s">
        <v>26</v>
      </c>
      <c r="B55" s="3">
        <v>26207</v>
      </c>
      <c r="C55" s="3">
        <v>26389</v>
      </c>
      <c r="D55" s="4">
        <f t="shared" si="10"/>
        <v>183</v>
      </c>
      <c r="E55" s="5">
        <v>1530</v>
      </c>
      <c r="F55" s="5"/>
      <c r="G55" s="6">
        <f>E55/366*D55</f>
        <v>765.00000000000011</v>
      </c>
      <c r="I55" s="14" t="s">
        <v>52</v>
      </c>
    </row>
    <row r="56" spans="1:9" x14ac:dyDescent="0.3">
      <c r="B56" s="7"/>
      <c r="C56" s="7"/>
      <c r="D56" s="4">
        <f>SUM(D54:D55)</f>
        <v>366</v>
      </c>
      <c r="E56" s="5"/>
      <c r="F56" s="5"/>
      <c r="G56" s="13">
        <f>SUM(G54:G55)</f>
        <v>1315</v>
      </c>
      <c r="I56" s="14" t="s">
        <v>59</v>
      </c>
    </row>
    <row r="58" spans="1:9" x14ac:dyDescent="0.3">
      <c r="A58" s="8" t="s">
        <v>123</v>
      </c>
      <c r="B58" s="1" t="s">
        <v>0</v>
      </c>
      <c r="C58" s="1" t="s">
        <v>1</v>
      </c>
      <c r="D58" s="1"/>
      <c r="E58" s="1" t="s">
        <v>2</v>
      </c>
      <c r="F58" s="2" t="s">
        <v>3</v>
      </c>
    </row>
    <row r="59" spans="1:9" x14ac:dyDescent="0.3">
      <c r="A59" t="s">
        <v>135</v>
      </c>
      <c r="B59" s="3">
        <v>26024</v>
      </c>
      <c r="C59" s="3">
        <v>26206</v>
      </c>
      <c r="D59" s="4">
        <f t="shared" ref="D59:D60" si="11">IF(B59&gt;0,C59-B59+1,0)</f>
        <v>183</v>
      </c>
      <c r="E59" s="5">
        <v>1100</v>
      </c>
      <c r="F59" s="5"/>
      <c r="G59" s="6">
        <f>E59/366*D59</f>
        <v>550</v>
      </c>
    </row>
    <row r="60" spans="1:9" x14ac:dyDescent="0.3">
      <c r="A60" t="s">
        <v>25</v>
      </c>
      <c r="B60" s="3">
        <v>26207</v>
      </c>
      <c r="C60" s="3">
        <v>26389</v>
      </c>
      <c r="D60" s="4">
        <f t="shared" si="11"/>
        <v>183</v>
      </c>
      <c r="E60" s="5">
        <v>1424</v>
      </c>
      <c r="F60" s="5"/>
      <c r="G60" s="6">
        <f>E60/366*D60</f>
        <v>712</v>
      </c>
      <c r="I60" s="14" t="s">
        <v>52</v>
      </c>
    </row>
    <row r="61" spans="1:9" x14ac:dyDescent="0.3">
      <c r="B61" s="7"/>
      <c r="C61" s="7"/>
      <c r="D61" s="4">
        <f>SUM(D59:D60)</f>
        <v>366</v>
      </c>
      <c r="E61" s="5"/>
      <c r="F61" s="5"/>
      <c r="G61" s="13">
        <f>SUM(G59:G60)</f>
        <v>1262</v>
      </c>
      <c r="I61" s="14" t="s">
        <v>59</v>
      </c>
    </row>
    <row r="63" spans="1:9" x14ac:dyDescent="0.3">
      <c r="A63" s="8" t="s">
        <v>123</v>
      </c>
      <c r="B63" s="1" t="s">
        <v>0</v>
      </c>
      <c r="C63" s="1" t="s">
        <v>1</v>
      </c>
      <c r="D63" s="1"/>
      <c r="E63" s="1" t="s">
        <v>2</v>
      </c>
      <c r="F63" s="2" t="s">
        <v>3</v>
      </c>
    </row>
    <row r="64" spans="1:9" x14ac:dyDescent="0.3">
      <c r="A64" t="s">
        <v>136</v>
      </c>
      <c r="B64" s="3">
        <v>26024</v>
      </c>
      <c r="C64" s="3">
        <v>26206</v>
      </c>
      <c r="D64" s="4">
        <f t="shared" ref="D64:D65" si="12">IF(B64&gt;0,C64-B64+1,0)</f>
        <v>183</v>
      </c>
      <c r="E64" s="5">
        <v>1100</v>
      </c>
      <c r="F64" s="5"/>
      <c r="G64" s="6">
        <f>E64/366*D64</f>
        <v>550</v>
      </c>
    </row>
    <row r="65" spans="1:9" x14ac:dyDescent="0.3">
      <c r="A65" t="s">
        <v>26</v>
      </c>
      <c r="B65" s="3">
        <v>26207</v>
      </c>
      <c r="C65" s="3">
        <v>26389</v>
      </c>
      <c r="D65" s="4">
        <f t="shared" si="12"/>
        <v>183</v>
      </c>
      <c r="E65" s="5">
        <v>1530</v>
      </c>
      <c r="F65" s="5"/>
      <c r="G65" s="6">
        <f>E65/366*D65</f>
        <v>765.00000000000011</v>
      </c>
      <c r="I65" s="14" t="s">
        <v>52</v>
      </c>
    </row>
    <row r="66" spans="1:9" x14ac:dyDescent="0.3">
      <c r="B66" s="7"/>
      <c r="C66" s="7"/>
      <c r="D66" s="4">
        <f>SUM(D64:D65)</f>
        <v>366</v>
      </c>
      <c r="E66" s="5"/>
      <c r="F66" s="5"/>
      <c r="G66" s="13">
        <f>SUM(G64:G65)</f>
        <v>1315</v>
      </c>
      <c r="I66" s="14" t="s">
        <v>59</v>
      </c>
    </row>
    <row r="68" spans="1:9" x14ac:dyDescent="0.3">
      <c r="A68" s="8" t="s">
        <v>27</v>
      </c>
      <c r="B68" s="1" t="s">
        <v>0</v>
      </c>
      <c r="C68" s="1" t="s">
        <v>1</v>
      </c>
      <c r="D68" s="1"/>
      <c r="E68" s="1" t="s">
        <v>2</v>
      </c>
      <c r="F68" s="2" t="s">
        <v>3</v>
      </c>
    </row>
    <row r="69" spans="1:9" x14ac:dyDescent="0.3">
      <c r="B69" s="3">
        <v>26024</v>
      </c>
      <c r="C69" s="3">
        <v>26206</v>
      </c>
      <c r="D69" s="4">
        <f t="shared" ref="D69:D70" si="13">IF(B69&gt;0,C69-B69+1,0)</f>
        <v>183</v>
      </c>
      <c r="E69" s="5">
        <v>1140</v>
      </c>
      <c r="F69" s="5"/>
      <c r="G69" s="6">
        <f>E69/366*D69</f>
        <v>570</v>
      </c>
    </row>
    <row r="70" spans="1:9" x14ac:dyDescent="0.3">
      <c r="B70" s="3">
        <v>26207</v>
      </c>
      <c r="C70" s="3">
        <v>26389</v>
      </c>
      <c r="D70" s="4">
        <f t="shared" si="13"/>
        <v>183</v>
      </c>
      <c r="E70" s="5">
        <v>1609</v>
      </c>
      <c r="F70" s="5"/>
      <c r="G70" s="6">
        <f>E70/366*D70</f>
        <v>804.5</v>
      </c>
      <c r="I70" s="14" t="s">
        <v>52</v>
      </c>
    </row>
    <row r="71" spans="1:9" x14ac:dyDescent="0.3">
      <c r="B71" s="7"/>
      <c r="C71" s="7"/>
      <c r="D71" s="4">
        <f>SUM(D69:D70)</f>
        <v>366</v>
      </c>
      <c r="E71" s="5"/>
      <c r="F71" s="5"/>
      <c r="G71" s="13">
        <f>SUM(G69:G70)</f>
        <v>1374.5</v>
      </c>
      <c r="I71" s="14" t="s">
        <v>59</v>
      </c>
    </row>
    <row r="73" spans="1:9" x14ac:dyDescent="0.3">
      <c r="A73" s="8" t="s">
        <v>30</v>
      </c>
      <c r="B73" s="1" t="s">
        <v>0</v>
      </c>
      <c r="C73" s="1" t="s">
        <v>1</v>
      </c>
      <c r="D73" s="1"/>
      <c r="E73" s="1" t="s">
        <v>2</v>
      </c>
      <c r="F73" s="2" t="s">
        <v>3</v>
      </c>
    </row>
    <row r="74" spans="1:9" x14ac:dyDescent="0.3">
      <c r="A74" t="s">
        <v>55</v>
      </c>
      <c r="B74" s="3">
        <v>26024</v>
      </c>
      <c r="C74" s="3">
        <v>26206</v>
      </c>
      <c r="D74" s="4">
        <f t="shared" ref="D74:D75" si="14">IF(B74&gt;0,C74-B74+1,0)</f>
        <v>183</v>
      </c>
      <c r="E74" s="5">
        <v>1185</v>
      </c>
      <c r="F74" s="5"/>
      <c r="G74" s="6">
        <f>E74/366*D74</f>
        <v>592.5</v>
      </c>
    </row>
    <row r="75" spans="1:9" x14ac:dyDescent="0.3">
      <c r="B75" s="3">
        <v>26207</v>
      </c>
      <c r="C75" s="3">
        <v>26389</v>
      </c>
      <c r="D75" s="4">
        <f t="shared" si="14"/>
        <v>183</v>
      </c>
      <c r="E75" s="5">
        <v>1662</v>
      </c>
      <c r="F75" s="5"/>
      <c r="G75" s="6">
        <f>E75/366*D75</f>
        <v>831.00000000000011</v>
      </c>
      <c r="I75" s="14" t="s">
        <v>52</v>
      </c>
    </row>
    <row r="76" spans="1:9" x14ac:dyDescent="0.3">
      <c r="B76" s="7"/>
      <c r="C76" s="7"/>
      <c r="D76" s="4">
        <f>SUM(D74:D75)</f>
        <v>366</v>
      </c>
      <c r="E76" s="5"/>
      <c r="F76" s="5"/>
      <c r="G76" s="13">
        <f>SUM(G74:G75)</f>
        <v>1423.5</v>
      </c>
      <c r="I76" s="14" t="s">
        <v>59</v>
      </c>
    </row>
    <row r="78" spans="1:9" x14ac:dyDescent="0.3">
      <c r="A78" s="8" t="s">
        <v>30</v>
      </c>
      <c r="B78" s="1" t="s">
        <v>0</v>
      </c>
      <c r="C78" s="1" t="s">
        <v>1</v>
      </c>
      <c r="D78" s="1"/>
      <c r="E78" s="1" t="s">
        <v>2</v>
      </c>
      <c r="F78" s="2" t="s">
        <v>3</v>
      </c>
    </row>
    <row r="79" spans="1:9" x14ac:dyDescent="0.3">
      <c r="A79" t="s">
        <v>56</v>
      </c>
      <c r="B79" s="3">
        <v>26024</v>
      </c>
      <c r="C79" s="3">
        <v>26206</v>
      </c>
      <c r="D79" s="4">
        <f t="shared" ref="D79:D80" si="15">IF(B79&gt;0,C79-B79+1,0)</f>
        <v>183</v>
      </c>
      <c r="E79" s="5">
        <v>1235</v>
      </c>
      <c r="F79" s="5"/>
      <c r="G79" s="6">
        <f>E79/366*D79</f>
        <v>617.5</v>
      </c>
    </row>
    <row r="80" spans="1:9" x14ac:dyDescent="0.3">
      <c r="B80" s="3">
        <v>26207</v>
      </c>
      <c r="C80" s="3">
        <v>26389</v>
      </c>
      <c r="D80" s="4">
        <f t="shared" si="15"/>
        <v>183</v>
      </c>
      <c r="E80" s="5">
        <v>1741</v>
      </c>
      <c r="F80" s="5"/>
      <c r="G80" s="6">
        <f>E80/366*D80</f>
        <v>870.5</v>
      </c>
      <c r="I80" s="14" t="s">
        <v>52</v>
      </c>
    </row>
    <row r="81" spans="1:9" x14ac:dyDescent="0.3">
      <c r="B81" s="7"/>
      <c r="C81" s="7"/>
      <c r="D81" s="4">
        <f>SUM(D79:D80)</f>
        <v>366</v>
      </c>
      <c r="E81" s="5"/>
      <c r="F81" s="5"/>
      <c r="G81" s="13">
        <f>SUM(G79:G80)</f>
        <v>1488</v>
      </c>
      <c r="I81" s="14" t="s">
        <v>59</v>
      </c>
    </row>
    <row r="83" spans="1:9" x14ac:dyDescent="0.3">
      <c r="A83" s="8" t="s">
        <v>30</v>
      </c>
      <c r="B83" s="1" t="s">
        <v>0</v>
      </c>
      <c r="C83" s="1" t="s">
        <v>1</v>
      </c>
      <c r="D83" s="1"/>
      <c r="E83" s="1" t="s">
        <v>2</v>
      </c>
      <c r="F83" s="2" t="s">
        <v>3</v>
      </c>
    </row>
    <row r="84" spans="1:9" x14ac:dyDescent="0.3">
      <c r="A84" t="s">
        <v>137</v>
      </c>
      <c r="B84" s="3">
        <v>26024</v>
      </c>
      <c r="C84" s="3">
        <v>26206</v>
      </c>
      <c r="D84" s="4">
        <f t="shared" ref="D84:D85" si="16">IF(B84&gt;0,C84-B84+1,0)</f>
        <v>183</v>
      </c>
      <c r="E84" s="5">
        <v>1270</v>
      </c>
      <c r="F84" s="5"/>
      <c r="G84" s="6">
        <f>E84/366*D84</f>
        <v>635</v>
      </c>
    </row>
    <row r="85" spans="1:9" x14ac:dyDescent="0.3">
      <c r="B85" s="3">
        <v>26207</v>
      </c>
      <c r="C85" s="3">
        <v>26389</v>
      </c>
      <c r="D85" s="4">
        <f t="shared" si="16"/>
        <v>183</v>
      </c>
      <c r="E85" s="5">
        <v>1768</v>
      </c>
      <c r="F85" s="5"/>
      <c r="G85" s="6">
        <f>E85/366*D85</f>
        <v>884</v>
      </c>
      <c r="I85" s="14" t="s">
        <v>52</v>
      </c>
    </row>
    <row r="86" spans="1:9" x14ac:dyDescent="0.3">
      <c r="B86" s="7"/>
      <c r="C86" s="7"/>
      <c r="D86" s="4">
        <f>SUM(D84:D85)</f>
        <v>366</v>
      </c>
      <c r="E86" s="5"/>
      <c r="F86" s="5"/>
      <c r="G86" s="13">
        <f>SUM(G84:G85)</f>
        <v>1519</v>
      </c>
      <c r="I86" s="14" t="s">
        <v>59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61"/>
  <sheetViews>
    <sheetView workbookViewId="0">
      <selection activeCell="I8" sqref="I8"/>
    </sheetView>
  </sheetViews>
  <sheetFormatPr defaultRowHeight="14.4" x14ac:dyDescent="0.3"/>
  <cols>
    <col min="1" max="1" width="30.44140625" bestFit="1" customWidth="1"/>
    <col min="2" max="3" width="10.44140625" bestFit="1" customWidth="1"/>
    <col min="5" max="5" width="10.21875" bestFit="1" customWidth="1"/>
    <col min="7" max="7" width="11.21875" customWidth="1"/>
  </cols>
  <sheetData>
    <row r="1" spans="1:9" x14ac:dyDescent="0.3">
      <c r="A1" s="8" t="s">
        <v>4</v>
      </c>
    </row>
    <row r="3" spans="1:9" x14ac:dyDescent="0.3">
      <c r="A3" s="8" t="s">
        <v>80</v>
      </c>
      <c r="B3" s="1" t="s">
        <v>0</v>
      </c>
      <c r="C3" s="1" t="s">
        <v>1</v>
      </c>
      <c r="D3" s="1"/>
      <c r="E3" s="1" t="s">
        <v>2</v>
      </c>
      <c r="F3" s="2" t="s">
        <v>3</v>
      </c>
    </row>
    <row r="4" spans="1:9" x14ac:dyDescent="0.3">
      <c r="B4" s="3">
        <v>25659</v>
      </c>
      <c r="C4" s="3">
        <v>26023</v>
      </c>
      <c r="D4" s="4">
        <f t="shared" ref="D4:D5" si="0">IF(B4&gt;0,C4-B4+1,0)</f>
        <v>365</v>
      </c>
      <c r="E4" s="16">
        <v>765</v>
      </c>
      <c r="F4" s="5"/>
      <c r="G4" s="6">
        <f>E4/365*D4</f>
        <v>765</v>
      </c>
      <c r="I4" s="14" t="s">
        <v>90</v>
      </c>
    </row>
    <row r="5" spans="1:9" x14ac:dyDescent="0.3">
      <c r="B5" s="3"/>
      <c r="C5" s="3"/>
      <c r="D5" s="4">
        <f t="shared" si="0"/>
        <v>0</v>
      </c>
      <c r="E5" s="5"/>
      <c r="F5" s="5"/>
      <c r="G5" s="6">
        <f>E5/365*D5</f>
        <v>0</v>
      </c>
      <c r="I5" s="14" t="s">
        <v>51</v>
      </c>
    </row>
    <row r="6" spans="1:9" x14ac:dyDescent="0.3">
      <c r="B6" s="7"/>
      <c r="C6" s="7"/>
      <c r="D6" s="4">
        <f>SUM(D4:D5)</f>
        <v>365</v>
      </c>
      <c r="E6" s="5"/>
      <c r="F6" s="5"/>
      <c r="G6" s="13">
        <f>SUM(G4:G5)</f>
        <v>765</v>
      </c>
    </row>
    <row r="8" spans="1:9" x14ac:dyDescent="0.3">
      <c r="A8" s="8" t="s">
        <v>123</v>
      </c>
      <c r="B8" s="1" t="s">
        <v>0</v>
      </c>
      <c r="C8" s="1" t="s">
        <v>1</v>
      </c>
      <c r="D8" s="1"/>
      <c r="E8" s="1" t="s">
        <v>2</v>
      </c>
      <c r="F8" s="2" t="s">
        <v>3</v>
      </c>
    </row>
    <row r="9" spans="1:9" x14ac:dyDescent="0.3">
      <c r="A9" t="s">
        <v>35</v>
      </c>
      <c r="B9" s="3">
        <v>25659</v>
      </c>
      <c r="C9" s="3">
        <v>26023</v>
      </c>
      <c r="D9" s="4">
        <f t="shared" ref="D9:D10" si="1">IF(B9&gt;0,C9-B9+1,0)</f>
        <v>365</v>
      </c>
      <c r="E9" s="5">
        <v>840</v>
      </c>
      <c r="F9" s="5"/>
      <c r="G9" s="6">
        <f>E9/365*D9</f>
        <v>840</v>
      </c>
      <c r="I9" s="14" t="s">
        <v>50</v>
      </c>
    </row>
    <row r="10" spans="1:9" x14ac:dyDescent="0.3">
      <c r="B10" s="3"/>
      <c r="C10" s="3"/>
      <c r="D10" s="4">
        <f t="shared" si="1"/>
        <v>0</v>
      </c>
      <c r="E10" s="5"/>
      <c r="F10" s="5"/>
      <c r="G10" s="6">
        <f>E10/365*D10</f>
        <v>0</v>
      </c>
      <c r="I10" s="14" t="s">
        <v>51</v>
      </c>
    </row>
    <row r="11" spans="1:9" x14ac:dyDescent="0.3">
      <c r="B11" s="7"/>
      <c r="C11" s="7"/>
      <c r="D11" s="4">
        <f>SUM(D9:D10)</f>
        <v>365</v>
      </c>
      <c r="E11" s="5"/>
      <c r="F11" s="5"/>
      <c r="G11" s="13">
        <f>SUM(G9:G10)</f>
        <v>840</v>
      </c>
    </row>
    <row r="13" spans="1:9" x14ac:dyDescent="0.3">
      <c r="A13" s="8" t="s">
        <v>123</v>
      </c>
      <c r="B13" s="1" t="s">
        <v>0</v>
      </c>
      <c r="C13" s="1" t="s">
        <v>1</v>
      </c>
      <c r="D13" s="1"/>
      <c r="E13" s="1" t="s">
        <v>2</v>
      </c>
      <c r="F13" s="2" t="s">
        <v>3</v>
      </c>
    </row>
    <row r="14" spans="1:9" x14ac:dyDescent="0.3">
      <c r="A14" t="s">
        <v>36</v>
      </c>
      <c r="B14" s="3">
        <v>25659</v>
      </c>
      <c r="C14" s="3">
        <v>26023</v>
      </c>
      <c r="D14" s="4">
        <f t="shared" ref="D14:D15" si="2">IF(B14&gt;0,C14-B14+1,0)</f>
        <v>365</v>
      </c>
      <c r="E14" s="5">
        <v>880</v>
      </c>
      <c r="F14" s="5"/>
      <c r="G14" s="6">
        <f>E14/365*D14</f>
        <v>880</v>
      </c>
      <c r="I14" s="14" t="s">
        <v>50</v>
      </c>
    </row>
    <row r="15" spans="1:9" x14ac:dyDescent="0.3">
      <c r="B15" s="3"/>
      <c r="C15" s="3"/>
      <c r="D15" s="4">
        <f t="shared" si="2"/>
        <v>0</v>
      </c>
      <c r="E15" s="5"/>
      <c r="F15" s="5"/>
      <c r="G15" s="6">
        <f>E15/365*D15</f>
        <v>0</v>
      </c>
      <c r="I15" s="14" t="s">
        <v>51</v>
      </c>
    </row>
    <row r="16" spans="1:9" x14ac:dyDescent="0.3">
      <c r="B16" s="7"/>
      <c r="C16" s="7"/>
      <c r="D16" s="4">
        <f>SUM(D14:D15)</f>
        <v>365</v>
      </c>
      <c r="E16" s="5"/>
      <c r="F16" s="5"/>
      <c r="G16" s="13">
        <f>SUM(G14:G15)</f>
        <v>880</v>
      </c>
    </row>
    <row r="18" spans="1:9" x14ac:dyDescent="0.3">
      <c r="A18" s="8" t="s">
        <v>123</v>
      </c>
      <c r="B18" s="1" t="s">
        <v>0</v>
      </c>
      <c r="C18" s="1" t="s">
        <v>1</v>
      </c>
      <c r="D18" s="1"/>
      <c r="E18" s="1" t="s">
        <v>2</v>
      </c>
      <c r="F18" s="2" t="s">
        <v>3</v>
      </c>
    </row>
    <row r="19" spans="1:9" x14ac:dyDescent="0.3">
      <c r="A19" t="s">
        <v>37</v>
      </c>
      <c r="B19" s="3">
        <v>25659</v>
      </c>
      <c r="C19" s="3">
        <v>26023</v>
      </c>
      <c r="D19" s="4">
        <f t="shared" ref="D19:D20" si="3">IF(B19&gt;0,C19-B19+1,0)</f>
        <v>365</v>
      </c>
      <c r="E19" s="5">
        <v>925</v>
      </c>
      <c r="F19" s="5"/>
      <c r="G19" s="6">
        <f>E19/365*D19</f>
        <v>925</v>
      </c>
      <c r="I19" s="14" t="s">
        <v>50</v>
      </c>
    </row>
    <row r="20" spans="1:9" x14ac:dyDescent="0.3">
      <c r="B20" s="3"/>
      <c r="C20" s="3"/>
      <c r="D20" s="4">
        <f t="shared" si="3"/>
        <v>0</v>
      </c>
      <c r="E20" s="5"/>
      <c r="F20" s="5"/>
      <c r="G20" s="6">
        <f>E20/365*D20</f>
        <v>0</v>
      </c>
      <c r="I20" s="14" t="s">
        <v>51</v>
      </c>
    </row>
    <row r="21" spans="1:9" x14ac:dyDescent="0.3">
      <c r="B21" s="7"/>
      <c r="C21" s="7"/>
      <c r="D21" s="4">
        <f>SUM(D19:D20)</f>
        <v>365</v>
      </c>
      <c r="E21" s="5"/>
      <c r="F21" s="5"/>
      <c r="G21" s="13">
        <f>SUM(G19:G20)</f>
        <v>925</v>
      </c>
    </row>
    <row r="23" spans="1:9" x14ac:dyDescent="0.3">
      <c r="A23" s="8" t="s">
        <v>123</v>
      </c>
      <c r="B23" s="1" t="s">
        <v>0</v>
      </c>
      <c r="C23" s="1" t="s">
        <v>1</v>
      </c>
      <c r="D23" s="1"/>
      <c r="E23" s="1" t="s">
        <v>2</v>
      </c>
      <c r="F23" s="2" t="s">
        <v>3</v>
      </c>
    </row>
    <row r="24" spans="1:9" x14ac:dyDescent="0.3">
      <c r="A24" t="s">
        <v>38</v>
      </c>
      <c r="B24" s="3">
        <v>25659</v>
      </c>
      <c r="C24" s="3">
        <v>26023</v>
      </c>
      <c r="D24" s="4">
        <f t="shared" ref="D24:D25" si="4">IF(B24&gt;0,C24-B24+1,0)</f>
        <v>365</v>
      </c>
      <c r="E24" s="5">
        <v>955</v>
      </c>
      <c r="F24" s="5"/>
      <c r="G24" s="6">
        <f>E24/365*D24</f>
        <v>954.99999999999989</v>
      </c>
      <c r="I24" s="14" t="s">
        <v>50</v>
      </c>
    </row>
    <row r="25" spans="1:9" x14ac:dyDescent="0.3">
      <c r="B25" s="3"/>
      <c r="C25" s="3"/>
      <c r="D25" s="4">
        <f t="shared" si="4"/>
        <v>0</v>
      </c>
      <c r="E25" s="5"/>
      <c r="F25" s="5"/>
      <c r="G25" s="6">
        <f>E25/365*D25</f>
        <v>0</v>
      </c>
      <c r="I25" s="14" t="s">
        <v>51</v>
      </c>
    </row>
    <row r="26" spans="1:9" x14ac:dyDescent="0.3">
      <c r="B26" s="7"/>
      <c r="C26" s="7"/>
      <c r="D26" s="4">
        <f>SUM(D24:D25)</f>
        <v>365</v>
      </c>
      <c r="E26" s="5"/>
      <c r="F26" s="5"/>
      <c r="G26" s="13">
        <f>SUM(G24:G25)</f>
        <v>954.99999999999989</v>
      </c>
    </row>
    <row r="28" spans="1:9" x14ac:dyDescent="0.3">
      <c r="A28" s="8" t="s">
        <v>123</v>
      </c>
      <c r="B28" s="1" t="s">
        <v>0</v>
      </c>
      <c r="C28" s="1" t="s">
        <v>1</v>
      </c>
      <c r="D28" s="1"/>
      <c r="E28" s="1" t="s">
        <v>2</v>
      </c>
      <c r="F28" s="2" t="s">
        <v>3</v>
      </c>
    </row>
    <row r="29" spans="1:9" x14ac:dyDescent="0.3">
      <c r="A29" t="s">
        <v>39</v>
      </c>
      <c r="B29" s="3">
        <v>25659</v>
      </c>
      <c r="C29" s="3">
        <v>26023</v>
      </c>
      <c r="D29" s="4">
        <f t="shared" ref="D29:D30" si="5">IF(B29&gt;0,C29-B29+1,0)</f>
        <v>365</v>
      </c>
      <c r="E29" s="5">
        <v>1005</v>
      </c>
      <c r="F29" s="5"/>
      <c r="G29" s="6">
        <f>E29/365*D29</f>
        <v>1005</v>
      </c>
      <c r="I29" s="14" t="s">
        <v>50</v>
      </c>
    </row>
    <row r="30" spans="1:9" x14ac:dyDescent="0.3">
      <c r="B30" s="3"/>
      <c r="C30" s="3"/>
      <c r="D30" s="4">
        <f t="shared" si="5"/>
        <v>0</v>
      </c>
      <c r="E30" s="5"/>
      <c r="F30" s="5"/>
      <c r="G30" s="6">
        <f>E30/365*D30</f>
        <v>0</v>
      </c>
      <c r="I30" s="14" t="s">
        <v>51</v>
      </c>
    </row>
    <row r="31" spans="1:9" x14ac:dyDescent="0.3">
      <c r="B31" s="7"/>
      <c r="C31" s="7"/>
      <c r="D31" s="4">
        <f>SUM(D29:D30)</f>
        <v>365</v>
      </c>
      <c r="E31" s="5"/>
      <c r="F31" s="5"/>
      <c r="G31" s="13">
        <f>SUM(G29:G30)</f>
        <v>1005</v>
      </c>
    </row>
    <row r="33" spans="1:9" x14ac:dyDescent="0.3">
      <c r="A33" s="8" t="s">
        <v>123</v>
      </c>
      <c r="B33" s="1" t="s">
        <v>0</v>
      </c>
      <c r="C33" s="1" t="s">
        <v>1</v>
      </c>
      <c r="D33" s="1"/>
      <c r="E33" s="1" t="s">
        <v>2</v>
      </c>
      <c r="F33" s="2" t="s">
        <v>3</v>
      </c>
    </row>
    <row r="34" spans="1:9" x14ac:dyDescent="0.3">
      <c r="A34" t="s">
        <v>40</v>
      </c>
      <c r="B34" s="3">
        <v>25659</v>
      </c>
      <c r="C34" s="3">
        <v>26023</v>
      </c>
      <c r="D34" s="4">
        <f t="shared" ref="D34:D35" si="6">IF(B34&gt;0,C34-B34+1,0)</f>
        <v>365</v>
      </c>
      <c r="E34" s="5">
        <v>1045</v>
      </c>
      <c r="F34" s="5"/>
      <c r="G34" s="6">
        <f>E34/365*D34</f>
        <v>1045</v>
      </c>
      <c r="I34" s="14" t="s">
        <v>50</v>
      </c>
    </row>
    <row r="35" spans="1:9" x14ac:dyDescent="0.3">
      <c r="B35" s="3"/>
      <c r="C35" s="3"/>
      <c r="D35" s="4">
        <f t="shared" si="6"/>
        <v>0</v>
      </c>
      <c r="E35" s="5"/>
      <c r="F35" s="5"/>
      <c r="G35" s="6">
        <f>E35/365*D35</f>
        <v>0</v>
      </c>
      <c r="I35" s="14" t="s">
        <v>51</v>
      </c>
    </row>
    <row r="36" spans="1:9" x14ac:dyDescent="0.3">
      <c r="B36" s="7"/>
      <c r="C36" s="7"/>
      <c r="D36" s="4">
        <f>SUM(D34:D35)</f>
        <v>365</v>
      </c>
      <c r="E36" s="5"/>
      <c r="F36" s="5"/>
      <c r="G36" s="13">
        <f>SUM(G34:G35)</f>
        <v>1045</v>
      </c>
    </row>
    <row r="38" spans="1:9" x14ac:dyDescent="0.3">
      <c r="A38" s="8" t="s">
        <v>123</v>
      </c>
      <c r="B38" s="1" t="s">
        <v>0</v>
      </c>
      <c r="C38" s="1" t="s">
        <v>1</v>
      </c>
      <c r="D38" s="1"/>
      <c r="E38" s="1" t="s">
        <v>2</v>
      </c>
      <c r="F38" s="2" t="s">
        <v>3</v>
      </c>
    </row>
    <row r="39" spans="1:9" x14ac:dyDescent="0.3">
      <c r="A39" t="s">
        <v>41</v>
      </c>
      <c r="B39" s="3">
        <v>25659</v>
      </c>
      <c r="C39" s="3">
        <v>26023</v>
      </c>
      <c r="D39" s="4">
        <f t="shared" ref="D39:D40" si="7">IF(B39&gt;0,C39-B39+1,0)</f>
        <v>365</v>
      </c>
      <c r="E39" s="5">
        <v>1100</v>
      </c>
      <c r="F39" s="5"/>
      <c r="G39" s="6">
        <f>E39/365*D39</f>
        <v>1100</v>
      </c>
      <c r="I39" s="14" t="s">
        <v>50</v>
      </c>
    </row>
    <row r="40" spans="1:9" x14ac:dyDescent="0.3">
      <c r="B40" s="3"/>
      <c r="C40" s="3"/>
      <c r="D40" s="4">
        <f t="shared" si="7"/>
        <v>0</v>
      </c>
      <c r="E40" s="5"/>
      <c r="F40" s="5"/>
      <c r="G40" s="6">
        <f>E40/365*D40</f>
        <v>0</v>
      </c>
      <c r="I40" s="14" t="s">
        <v>51</v>
      </c>
    </row>
    <row r="41" spans="1:9" x14ac:dyDescent="0.3">
      <c r="B41" s="7"/>
      <c r="C41" s="7"/>
      <c r="D41" s="4">
        <f>SUM(D39:D40)</f>
        <v>365</v>
      </c>
      <c r="E41" s="5"/>
      <c r="F41" s="5"/>
      <c r="G41" s="13">
        <f>SUM(G39:G40)</f>
        <v>1100</v>
      </c>
    </row>
    <row r="43" spans="1:9" x14ac:dyDescent="0.3">
      <c r="A43" s="8" t="s">
        <v>27</v>
      </c>
      <c r="B43" s="1" t="s">
        <v>0</v>
      </c>
      <c r="C43" s="1" t="s">
        <v>1</v>
      </c>
      <c r="D43" s="1"/>
      <c r="E43" s="1" t="s">
        <v>2</v>
      </c>
      <c r="F43" s="2" t="s">
        <v>3</v>
      </c>
    </row>
    <row r="44" spans="1:9" x14ac:dyDescent="0.3">
      <c r="A44" t="s">
        <v>42</v>
      </c>
      <c r="B44" s="3">
        <v>25659</v>
      </c>
      <c r="C44" s="3">
        <v>26023</v>
      </c>
      <c r="D44" s="4">
        <f t="shared" ref="D44:D45" si="8">IF(B44&gt;0,C44-B44+1,0)</f>
        <v>365</v>
      </c>
      <c r="E44" s="5">
        <v>1140</v>
      </c>
      <c r="F44" s="5"/>
      <c r="G44" s="6">
        <f>E44/365*D44</f>
        <v>1140</v>
      </c>
      <c r="I44" s="14" t="s">
        <v>50</v>
      </c>
    </row>
    <row r="45" spans="1:9" x14ac:dyDescent="0.3">
      <c r="B45" s="3"/>
      <c r="C45" s="3"/>
      <c r="D45" s="4">
        <f t="shared" si="8"/>
        <v>0</v>
      </c>
      <c r="E45" s="5"/>
      <c r="F45" s="5"/>
      <c r="G45" s="6">
        <f>E45/365*D45</f>
        <v>0</v>
      </c>
      <c r="I45" s="14" t="s">
        <v>51</v>
      </c>
    </row>
    <row r="46" spans="1:9" x14ac:dyDescent="0.3">
      <c r="B46" s="7"/>
      <c r="C46" s="7"/>
      <c r="D46" s="4">
        <f>SUM(D44:D45)</f>
        <v>365</v>
      </c>
      <c r="E46" s="5"/>
      <c r="F46" s="5"/>
      <c r="G46" s="13">
        <f>SUM(G44:G45)</f>
        <v>1140</v>
      </c>
    </row>
    <row r="48" spans="1:9" x14ac:dyDescent="0.3">
      <c r="A48" s="8" t="s">
        <v>30</v>
      </c>
      <c r="B48" s="1" t="s">
        <v>0</v>
      </c>
      <c r="C48" s="1" t="s">
        <v>1</v>
      </c>
      <c r="D48" s="1"/>
      <c r="E48" s="1" t="s">
        <v>2</v>
      </c>
      <c r="F48" s="2" t="s">
        <v>3</v>
      </c>
    </row>
    <row r="49" spans="1:9" x14ac:dyDescent="0.3">
      <c r="A49" t="s">
        <v>45</v>
      </c>
      <c r="B49" s="3">
        <v>25659</v>
      </c>
      <c r="C49" s="3">
        <v>26023</v>
      </c>
      <c r="D49" s="4">
        <f t="shared" ref="D49:D50" si="9">IF(B49&gt;0,C49-B49+1,0)</f>
        <v>365</v>
      </c>
      <c r="E49" s="5">
        <v>1185</v>
      </c>
      <c r="F49" s="5"/>
      <c r="G49" s="6">
        <f>E49/365*D49</f>
        <v>1185</v>
      </c>
      <c r="I49" s="14" t="s">
        <v>50</v>
      </c>
    </row>
    <row r="50" spans="1:9" x14ac:dyDescent="0.3">
      <c r="B50" s="3"/>
      <c r="C50" s="3"/>
      <c r="D50" s="4">
        <f t="shared" si="9"/>
        <v>0</v>
      </c>
      <c r="E50" s="5"/>
      <c r="F50" s="5"/>
      <c r="G50" s="6">
        <f>E50/365*D50</f>
        <v>0</v>
      </c>
      <c r="I50" s="14" t="s">
        <v>51</v>
      </c>
    </row>
    <row r="51" spans="1:9" x14ac:dyDescent="0.3">
      <c r="B51" s="7"/>
      <c r="C51" s="7"/>
      <c r="D51" s="4">
        <f>SUM(D49:D50)</f>
        <v>365</v>
      </c>
      <c r="E51" s="5"/>
      <c r="F51" s="5"/>
      <c r="G51" s="13">
        <f>SUM(G49:G50)</f>
        <v>1185</v>
      </c>
    </row>
    <row r="53" spans="1:9" x14ac:dyDescent="0.3">
      <c r="A53" s="8" t="s">
        <v>30</v>
      </c>
      <c r="B53" s="1" t="s">
        <v>0</v>
      </c>
      <c r="C53" s="1" t="s">
        <v>1</v>
      </c>
      <c r="D53" s="1"/>
      <c r="E53" s="1" t="s">
        <v>2</v>
      </c>
      <c r="F53" s="2" t="s">
        <v>3</v>
      </c>
    </row>
    <row r="54" spans="1:9" x14ac:dyDescent="0.3">
      <c r="A54" t="s">
        <v>46</v>
      </c>
      <c r="B54" s="3">
        <v>25659</v>
      </c>
      <c r="C54" s="3">
        <v>26023</v>
      </c>
      <c r="D54" s="4">
        <f t="shared" ref="D54:D55" si="10">IF(B54&gt;0,C54-B54+1,0)</f>
        <v>365</v>
      </c>
      <c r="E54" s="5">
        <v>1235</v>
      </c>
      <c r="F54" s="5"/>
      <c r="G54" s="6">
        <f>E54/365*D54</f>
        <v>1235</v>
      </c>
      <c r="I54" s="14" t="s">
        <v>50</v>
      </c>
    </row>
    <row r="55" spans="1:9" x14ac:dyDescent="0.3">
      <c r="B55" s="3"/>
      <c r="C55" s="3"/>
      <c r="D55" s="4">
        <f t="shared" si="10"/>
        <v>0</v>
      </c>
      <c r="E55" s="5"/>
      <c r="F55" s="5"/>
      <c r="G55" s="6">
        <f>E55/365*D55</f>
        <v>0</v>
      </c>
      <c r="I55" s="14" t="s">
        <v>51</v>
      </c>
    </row>
    <row r="56" spans="1:9" x14ac:dyDescent="0.3">
      <c r="B56" s="7"/>
      <c r="C56" s="7"/>
      <c r="D56" s="4">
        <f>SUM(D54:D55)</f>
        <v>365</v>
      </c>
      <c r="E56" s="5"/>
      <c r="F56" s="5"/>
      <c r="G56" s="13">
        <f>SUM(G54:G55)</f>
        <v>1235</v>
      </c>
    </row>
    <row r="58" spans="1:9" x14ac:dyDescent="0.3">
      <c r="A58" s="8" t="s">
        <v>30</v>
      </c>
      <c r="B58" s="1" t="s">
        <v>0</v>
      </c>
      <c r="C58" s="1" t="s">
        <v>1</v>
      </c>
      <c r="D58" s="1"/>
      <c r="E58" s="1" t="s">
        <v>2</v>
      </c>
      <c r="F58" s="2" t="s">
        <v>3</v>
      </c>
    </row>
    <row r="59" spans="1:9" x14ac:dyDescent="0.3">
      <c r="A59" t="s">
        <v>47</v>
      </c>
      <c r="B59" s="3">
        <v>25659</v>
      </c>
      <c r="C59" s="3">
        <v>26023</v>
      </c>
      <c r="D59" s="4">
        <f t="shared" ref="D59:D60" si="11">IF(B59&gt;0,C59-B59+1,0)</f>
        <v>365</v>
      </c>
      <c r="E59" s="5">
        <v>1270</v>
      </c>
      <c r="F59" s="5"/>
      <c r="G59" s="6">
        <f>E59/365*D59</f>
        <v>1270</v>
      </c>
      <c r="I59" s="14" t="s">
        <v>50</v>
      </c>
    </row>
    <row r="60" spans="1:9" x14ac:dyDescent="0.3">
      <c r="A60" t="s">
        <v>48</v>
      </c>
      <c r="B60" s="3"/>
      <c r="C60" s="3"/>
      <c r="D60" s="4">
        <f t="shared" si="11"/>
        <v>0</v>
      </c>
      <c r="E60" s="5"/>
      <c r="F60" s="5"/>
      <c r="G60" s="6">
        <f>E60/365*D60</f>
        <v>0</v>
      </c>
      <c r="I60" s="14" t="s">
        <v>51</v>
      </c>
    </row>
    <row r="61" spans="1:9" x14ac:dyDescent="0.3">
      <c r="B61" s="7"/>
      <c r="C61" s="7"/>
      <c r="D61" s="4">
        <f>SUM(D59:D60)</f>
        <v>365</v>
      </c>
      <c r="E61" s="5"/>
      <c r="F61" s="5"/>
      <c r="G61" s="13">
        <f>SUM(G59:G60)</f>
        <v>1270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62"/>
  <sheetViews>
    <sheetView workbookViewId="0">
      <selection activeCell="K7" sqref="K7"/>
    </sheetView>
  </sheetViews>
  <sheetFormatPr defaultRowHeight="14.4" x14ac:dyDescent="0.3"/>
  <cols>
    <col min="1" max="1" width="27.77734375" bestFit="1" customWidth="1"/>
    <col min="2" max="3" width="10.44140625" bestFit="1" customWidth="1"/>
    <col min="5" max="5" width="10.77734375" bestFit="1" customWidth="1"/>
    <col min="6" max="6" width="9.5546875" bestFit="1" customWidth="1"/>
    <col min="7" max="7" width="11.21875" customWidth="1"/>
  </cols>
  <sheetData>
    <row r="1" spans="1:9" x14ac:dyDescent="0.3">
      <c r="A1" s="8" t="s">
        <v>4</v>
      </c>
    </row>
    <row r="4" spans="1:9" x14ac:dyDescent="0.3">
      <c r="A4" s="8" t="s">
        <v>80</v>
      </c>
      <c r="B4" s="1" t="s">
        <v>0</v>
      </c>
      <c r="C4" s="1" t="s">
        <v>1</v>
      </c>
      <c r="D4" s="1"/>
      <c r="E4" s="1" t="s">
        <v>2</v>
      </c>
      <c r="F4" s="2" t="s">
        <v>3</v>
      </c>
    </row>
    <row r="5" spans="1:9" x14ac:dyDescent="0.3">
      <c r="B5" s="3">
        <v>25294</v>
      </c>
      <c r="C5" s="3">
        <v>25568</v>
      </c>
      <c r="D5" s="4">
        <f t="shared" ref="D5:D6" si="0">IF(B5&gt;0,C5-B5+1,0)</f>
        <v>275</v>
      </c>
      <c r="E5" s="5">
        <f>795-30</f>
        <v>765</v>
      </c>
      <c r="F5" s="5"/>
      <c r="G5" s="6">
        <f>E5/365*D5</f>
        <v>576.36986301369859</v>
      </c>
      <c r="I5" s="14"/>
    </row>
    <row r="6" spans="1:9" x14ac:dyDescent="0.3">
      <c r="B6" s="3">
        <v>25569</v>
      </c>
      <c r="C6" s="3">
        <v>25658</v>
      </c>
      <c r="D6" s="4">
        <f t="shared" si="0"/>
        <v>90</v>
      </c>
      <c r="E6" s="16">
        <v>765</v>
      </c>
      <c r="F6" s="5"/>
      <c r="G6" s="6">
        <f>E6/365*D6</f>
        <v>188.63013698630135</v>
      </c>
      <c r="I6" s="14" t="s">
        <v>90</v>
      </c>
    </row>
    <row r="7" spans="1:9" x14ac:dyDescent="0.3">
      <c r="B7" s="7"/>
      <c r="C7" s="7"/>
      <c r="D7" s="4">
        <f>SUM(D5:D6)</f>
        <v>365</v>
      </c>
      <c r="E7" s="5"/>
      <c r="F7" s="5"/>
      <c r="G7" s="13">
        <f>SUM(G5:G6)</f>
        <v>765</v>
      </c>
    </row>
    <row r="9" spans="1:9" x14ac:dyDescent="0.3">
      <c r="A9" s="8" t="s">
        <v>123</v>
      </c>
      <c r="B9" s="1" t="s">
        <v>0</v>
      </c>
      <c r="C9" s="1" t="s">
        <v>1</v>
      </c>
      <c r="D9" s="1"/>
      <c r="E9" s="1" t="s">
        <v>2</v>
      </c>
      <c r="F9" s="2" t="s">
        <v>3</v>
      </c>
    </row>
    <row r="10" spans="1:9" x14ac:dyDescent="0.3">
      <c r="A10" t="s">
        <v>35</v>
      </c>
      <c r="B10" s="3">
        <v>25294</v>
      </c>
      <c r="C10" s="3">
        <v>25568</v>
      </c>
      <c r="D10" s="4">
        <f t="shared" ref="D10:D11" si="1">IF(B10&gt;0,C10-B10+1,0)</f>
        <v>275</v>
      </c>
      <c r="E10" s="5">
        <f>795</f>
        <v>795</v>
      </c>
      <c r="F10" s="5"/>
      <c r="G10" s="6">
        <f>E10/365*D10</f>
        <v>598.97260273972597</v>
      </c>
      <c r="I10" s="14"/>
    </row>
    <row r="11" spans="1:9" x14ac:dyDescent="0.3">
      <c r="B11" s="3">
        <v>25569</v>
      </c>
      <c r="C11" s="3">
        <v>25658</v>
      </c>
      <c r="D11" s="4">
        <f t="shared" si="1"/>
        <v>90</v>
      </c>
      <c r="E11" s="5">
        <v>840</v>
      </c>
      <c r="F11" s="5"/>
      <c r="G11" s="6">
        <f>E11/365*D11</f>
        <v>207.12328767123287</v>
      </c>
      <c r="I11" s="14" t="s">
        <v>50</v>
      </c>
    </row>
    <row r="12" spans="1:9" x14ac:dyDescent="0.3">
      <c r="B12" s="7"/>
      <c r="C12" s="7"/>
      <c r="D12" s="4">
        <f>SUM(D10:D11)</f>
        <v>365</v>
      </c>
      <c r="E12" s="5"/>
      <c r="F12" s="5"/>
      <c r="G12" s="13">
        <f>SUM(G10:G11)</f>
        <v>806.09589041095887</v>
      </c>
    </row>
    <row r="14" spans="1:9" x14ac:dyDescent="0.3">
      <c r="A14" s="8" t="s">
        <v>123</v>
      </c>
      <c r="B14" s="1" t="s">
        <v>0</v>
      </c>
      <c r="C14" s="1" t="s">
        <v>1</v>
      </c>
      <c r="D14" s="1"/>
      <c r="E14" s="1" t="s">
        <v>2</v>
      </c>
      <c r="F14" s="2" t="s">
        <v>3</v>
      </c>
    </row>
    <row r="15" spans="1:9" x14ac:dyDescent="0.3">
      <c r="A15" t="s">
        <v>36</v>
      </c>
      <c r="B15" s="3">
        <v>25294</v>
      </c>
      <c r="C15" s="3">
        <v>25568</v>
      </c>
      <c r="D15" s="4">
        <f t="shared" ref="D15:D16" si="2">IF(B15&gt;0,C15-B15+1,0)</f>
        <v>275</v>
      </c>
      <c r="E15" s="5">
        <v>835</v>
      </c>
      <c r="F15" s="5"/>
      <c r="G15" s="6">
        <f>E15/365*D15</f>
        <v>629.10958904109589</v>
      </c>
      <c r="I15" s="14"/>
    </row>
    <row r="16" spans="1:9" x14ac:dyDescent="0.3">
      <c r="B16" s="3">
        <v>25569</v>
      </c>
      <c r="C16" s="3">
        <v>25658</v>
      </c>
      <c r="D16" s="4">
        <f t="shared" si="2"/>
        <v>90</v>
      </c>
      <c r="E16" s="5">
        <v>880</v>
      </c>
      <c r="F16" s="5"/>
      <c r="G16" s="6">
        <f>E16/365*D16</f>
        <v>216.98630136986301</v>
      </c>
      <c r="I16" s="14" t="s">
        <v>50</v>
      </c>
    </row>
    <row r="17" spans="1:9" x14ac:dyDescent="0.3">
      <c r="B17" s="7"/>
      <c r="C17" s="7"/>
      <c r="D17" s="4">
        <f>SUM(D15:D16)</f>
        <v>365</v>
      </c>
      <c r="E17" s="5"/>
      <c r="F17" s="5"/>
      <c r="G17" s="13">
        <f>SUM(G15:G16)</f>
        <v>846.09589041095887</v>
      </c>
    </row>
    <row r="19" spans="1:9" x14ac:dyDescent="0.3">
      <c r="A19" s="8" t="s">
        <v>123</v>
      </c>
      <c r="B19" s="1" t="s">
        <v>0</v>
      </c>
      <c r="C19" s="1" t="s">
        <v>1</v>
      </c>
      <c r="D19" s="1"/>
      <c r="E19" s="1" t="s">
        <v>2</v>
      </c>
      <c r="F19" s="2" t="s">
        <v>3</v>
      </c>
    </row>
    <row r="20" spans="1:9" x14ac:dyDescent="0.3">
      <c r="A20" t="s">
        <v>37</v>
      </c>
      <c r="B20" s="3">
        <v>25294</v>
      </c>
      <c r="C20" s="3">
        <v>25568</v>
      </c>
      <c r="D20" s="4">
        <f t="shared" ref="D20:D21" si="3">IF(B20&gt;0,C20-B20+1,0)</f>
        <v>275</v>
      </c>
      <c r="E20" s="5">
        <v>880</v>
      </c>
      <c r="F20" s="5"/>
      <c r="G20" s="6">
        <f>E20/365*D20</f>
        <v>663.0136986301369</v>
      </c>
    </row>
    <row r="21" spans="1:9" x14ac:dyDescent="0.3">
      <c r="B21" s="3">
        <v>25569</v>
      </c>
      <c r="C21" s="3">
        <v>25658</v>
      </c>
      <c r="D21" s="4">
        <f t="shared" si="3"/>
        <v>90</v>
      </c>
      <c r="E21" s="5">
        <v>925</v>
      </c>
      <c r="F21" s="5"/>
      <c r="G21" s="6">
        <f>E21/365*D21</f>
        <v>228.08219178082192</v>
      </c>
      <c r="I21" s="14" t="s">
        <v>50</v>
      </c>
    </row>
    <row r="22" spans="1:9" x14ac:dyDescent="0.3">
      <c r="B22" s="7"/>
      <c r="C22" s="7"/>
      <c r="D22" s="4">
        <f>SUM(D20:D21)</f>
        <v>365</v>
      </c>
      <c r="E22" s="5"/>
      <c r="F22" s="5"/>
      <c r="G22" s="13">
        <f>SUM(G20:G21)</f>
        <v>891.09589041095887</v>
      </c>
    </row>
    <row r="24" spans="1:9" x14ac:dyDescent="0.3">
      <c r="A24" s="8" t="s">
        <v>123</v>
      </c>
      <c r="B24" s="1" t="s">
        <v>0</v>
      </c>
      <c r="C24" s="1" t="s">
        <v>1</v>
      </c>
      <c r="D24" s="1"/>
      <c r="E24" s="1" t="s">
        <v>2</v>
      </c>
      <c r="F24" s="2" t="s">
        <v>3</v>
      </c>
    </row>
    <row r="25" spans="1:9" x14ac:dyDescent="0.3">
      <c r="A25" t="s">
        <v>38</v>
      </c>
      <c r="B25" s="3">
        <v>25294</v>
      </c>
      <c r="C25" s="3">
        <v>25568</v>
      </c>
      <c r="D25" s="4">
        <f t="shared" ref="D25:D26" si="4">IF(B25&gt;0,C25-B25+1,0)</f>
        <v>275</v>
      </c>
      <c r="E25" s="5">
        <v>910</v>
      </c>
      <c r="F25" s="5"/>
      <c r="G25" s="6">
        <f>E25/365*D25</f>
        <v>685.61643835616439</v>
      </c>
    </row>
    <row r="26" spans="1:9" x14ac:dyDescent="0.3">
      <c r="B26" s="3">
        <v>25569</v>
      </c>
      <c r="C26" s="3">
        <v>25658</v>
      </c>
      <c r="D26" s="4">
        <f t="shared" si="4"/>
        <v>90</v>
      </c>
      <c r="E26" s="5">
        <v>955</v>
      </c>
      <c r="F26" s="5"/>
      <c r="G26" s="6">
        <f>E26/365*D26</f>
        <v>235.47945205479451</v>
      </c>
      <c r="I26" s="14" t="s">
        <v>50</v>
      </c>
    </row>
    <row r="27" spans="1:9" x14ac:dyDescent="0.3">
      <c r="B27" s="7"/>
      <c r="C27" s="7"/>
      <c r="D27" s="4">
        <f>SUM(D25:D26)</f>
        <v>365</v>
      </c>
      <c r="E27" s="5"/>
      <c r="F27" s="5"/>
      <c r="G27" s="13">
        <f>SUM(G25:G26)</f>
        <v>921.09589041095887</v>
      </c>
    </row>
    <row r="29" spans="1:9" x14ac:dyDescent="0.3">
      <c r="A29" s="8" t="s">
        <v>123</v>
      </c>
      <c r="B29" s="1" t="s">
        <v>0</v>
      </c>
      <c r="C29" s="1" t="s">
        <v>1</v>
      </c>
      <c r="D29" s="1"/>
      <c r="E29" s="1" t="s">
        <v>2</v>
      </c>
      <c r="F29" s="2" t="s">
        <v>3</v>
      </c>
    </row>
    <row r="30" spans="1:9" x14ac:dyDescent="0.3">
      <c r="A30" t="s">
        <v>39</v>
      </c>
      <c r="B30" s="3">
        <v>25294</v>
      </c>
      <c r="C30" s="3">
        <v>25568</v>
      </c>
      <c r="D30" s="4">
        <f t="shared" ref="D30:D31" si="5">IF(B30&gt;0,C30-B30+1,0)</f>
        <v>275</v>
      </c>
      <c r="E30" s="5">
        <v>960</v>
      </c>
      <c r="F30" s="5"/>
      <c r="G30" s="6">
        <f>E30/365*D30</f>
        <v>723.28767123287662</v>
      </c>
    </row>
    <row r="31" spans="1:9" x14ac:dyDescent="0.3">
      <c r="B31" s="3">
        <v>25569</v>
      </c>
      <c r="C31" s="3">
        <v>25658</v>
      </c>
      <c r="D31" s="4">
        <f t="shared" si="5"/>
        <v>90</v>
      </c>
      <c r="E31" s="5">
        <v>1005</v>
      </c>
      <c r="F31" s="5"/>
      <c r="G31" s="6">
        <f>E31/365*D31</f>
        <v>247.8082191780822</v>
      </c>
      <c r="I31" s="14" t="s">
        <v>50</v>
      </c>
    </row>
    <row r="32" spans="1:9" x14ac:dyDescent="0.3">
      <c r="B32" s="7"/>
      <c r="C32" s="7"/>
      <c r="D32" s="4">
        <f>SUM(D30:D31)</f>
        <v>365</v>
      </c>
      <c r="E32" s="5"/>
      <c r="F32" s="5"/>
      <c r="G32" s="13">
        <f>SUM(G30:G31)</f>
        <v>971.09589041095887</v>
      </c>
    </row>
    <row r="34" spans="1:9" x14ac:dyDescent="0.3">
      <c r="A34" s="8" t="s">
        <v>123</v>
      </c>
      <c r="B34" s="1" t="s">
        <v>0</v>
      </c>
      <c r="C34" s="1" t="s">
        <v>1</v>
      </c>
      <c r="D34" s="1"/>
      <c r="E34" s="1" t="s">
        <v>2</v>
      </c>
      <c r="F34" s="2" t="s">
        <v>3</v>
      </c>
    </row>
    <row r="35" spans="1:9" x14ac:dyDescent="0.3">
      <c r="A35" t="s">
        <v>40</v>
      </c>
      <c r="B35" s="3">
        <v>25294</v>
      </c>
      <c r="C35" s="3">
        <v>25568</v>
      </c>
      <c r="D35" s="4">
        <f t="shared" ref="D35:D36" si="6">IF(B35&gt;0,C35-B35+1,0)</f>
        <v>275</v>
      </c>
      <c r="E35" s="5">
        <v>1000</v>
      </c>
      <c r="F35" s="5"/>
      <c r="G35" s="6">
        <f>E35/365*D35</f>
        <v>753.42465753424653</v>
      </c>
    </row>
    <row r="36" spans="1:9" x14ac:dyDescent="0.3">
      <c r="B36" s="3">
        <v>25569</v>
      </c>
      <c r="C36" s="3">
        <v>25658</v>
      </c>
      <c r="D36" s="4">
        <f t="shared" si="6"/>
        <v>90</v>
      </c>
      <c r="E36" s="5">
        <v>1045</v>
      </c>
      <c r="F36" s="5"/>
      <c r="G36" s="6">
        <f>E36/365*D36</f>
        <v>257.67123287671234</v>
      </c>
      <c r="I36" s="14" t="s">
        <v>50</v>
      </c>
    </row>
    <row r="37" spans="1:9" x14ac:dyDescent="0.3">
      <c r="B37" s="7"/>
      <c r="C37" s="7"/>
      <c r="D37" s="4">
        <f>SUM(D35:D36)</f>
        <v>365</v>
      </c>
      <c r="E37" s="5"/>
      <c r="F37" s="5"/>
      <c r="G37" s="13">
        <f>SUM(G35:G36)</f>
        <v>1011.0958904109589</v>
      </c>
    </row>
    <row r="39" spans="1:9" x14ac:dyDescent="0.3">
      <c r="A39" s="8" t="s">
        <v>123</v>
      </c>
      <c r="B39" s="1" t="s">
        <v>0</v>
      </c>
      <c r="C39" s="1" t="s">
        <v>1</v>
      </c>
      <c r="D39" s="1"/>
      <c r="E39" s="1" t="s">
        <v>2</v>
      </c>
      <c r="F39" s="2" t="s">
        <v>3</v>
      </c>
    </row>
    <row r="40" spans="1:9" x14ac:dyDescent="0.3">
      <c r="A40" t="s">
        <v>114</v>
      </c>
      <c r="B40" s="3">
        <v>25294</v>
      </c>
      <c r="C40" s="3">
        <v>25568</v>
      </c>
      <c r="D40" s="4">
        <f t="shared" ref="D40:D41" si="7">IF(B40&gt;0,C40-B40+1,0)</f>
        <v>275</v>
      </c>
      <c r="E40" s="5">
        <v>1055</v>
      </c>
      <c r="F40" s="5"/>
      <c r="G40" s="6">
        <f>E40/365*D40</f>
        <v>794.86301369863008</v>
      </c>
    </row>
    <row r="41" spans="1:9" x14ac:dyDescent="0.3">
      <c r="A41" t="s">
        <v>94</v>
      </c>
      <c r="B41" s="3">
        <v>25569</v>
      </c>
      <c r="C41" s="3">
        <v>25658</v>
      </c>
      <c r="D41" s="4">
        <f t="shared" si="7"/>
        <v>90</v>
      </c>
      <c r="E41" s="5">
        <v>1100</v>
      </c>
      <c r="F41" s="5"/>
      <c r="G41" s="6">
        <f>E41/365*D41</f>
        <v>271.23287671232879</v>
      </c>
      <c r="I41" s="14" t="s">
        <v>50</v>
      </c>
    </row>
    <row r="42" spans="1:9" x14ac:dyDescent="0.3">
      <c r="B42" s="7"/>
      <c r="C42" s="7"/>
      <c r="D42" s="4">
        <f>SUM(D40:D41)</f>
        <v>365</v>
      </c>
      <c r="E42" s="5"/>
      <c r="F42" s="5"/>
      <c r="G42" s="13">
        <f>SUM(G40:G41)</f>
        <v>1066.0958904109589</v>
      </c>
    </row>
    <row r="44" spans="1:9" x14ac:dyDescent="0.3">
      <c r="A44" s="8" t="s">
        <v>27</v>
      </c>
      <c r="B44" s="1" t="s">
        <v>0</v>
      </c>
      <c r="C44" s="1" t="s">
        <v>1</v>
      </c>
      <c r="D44" s="1"/>
      <c r="E44" s="1" t="s">
        <v>2</v>
      </c>
      <c r="F44" s="2" t="s">
        <v>3</v>
      </c>
    </row>
    <row r="45" spans="1:9" x14ac:dyDescent="0.3">
      <c r="A45" t="s">
        <v>42</v>
      </c>
      <c r="B45" s="3">
        <v>25294</v>
      </c>
      <c r="C45" s="3">
        <v>25568</v>
      </c>
      <c r="D45" s="4">
        <f t="shared" ref="D45:D46" si="8">IF(B45&gt;0,C45-B45+1,0)</f>
        <v>275</v>
      </c>
      <c r="E45" s="5">
        <v>1095</v>
      </c>
      <c r="F45" s="5"/>
      <c r="G45" s="6">
        <f>E45/365*D45</f>
        <v>825</v>
      </c>
    </row>
    <row r="46" spans="1:9" x14ac:dyDescent="0.3">
      <c r="B46" s="3">
        <v>25569</v>
      </c>
      <c r="C46" s="3">
        <v>25658</v>
      </c>
      <c r="D46" s="4">
        <f t="shared" si="8"/>
        <v>90</v>
      </c>
      <c r="E46" s="5">
        <v>1140</v>
      </c>
      <c r="F46" s="5"/>
      <c r="G46" s="6">
        <f>E46/365*D46</f>
        <v>281.09589041095893</v>
      </c>
      <c r="I46" s="14" t="s">
        <v>50</v>
      </c>
    </row>
    <row r="47" spans="1:9" x14ac:dyDescent="0.3">
      <c r="B47" s="7"/>
      <c r="C47" s="7"/>
      <c r="D47" s="4">
        <f>SUM(D45:D46)</f>
        <v>365</v>
      </c>
      <c r="E47" s="5"/>
      <c r="F47" s="5"/>
      <c r="G47" s="13">
        <f>SUM(G45:G46)</f>
        <v>1106.0958904109589</v>
      </c>
    </row>
    <row r="49" spans="1:9" x14ac:dyDescent="0.3">
      <c r="A49" s="8" t="s">
        <v>30</v>
      </c>
      <c r="B49" s="1" t="s">
        <v>0</v>
      </c>
      <c r="C49" s="1" t="s">
        <v>1</v>
      </c>
      <c r="D49" s="1"/>
      <c r="E49" s="1" t="s">
        <v>2</v>
      </c>
      <c r="F49" s="2" t="s">
        <v>3</v>
      </c>
    </row>
    <row r="50" spans="1:9" x14ac:dyDescent="0.3">
      <c r="A50" t="s">
        <v>45</v>
      </c>
      <c r="B50" s="3">
        <v>25294</v>
      </c>
      <c r="C50" s="3">
        <v>25568</v>
      </c>
      <c r="D50" s="4">
        <f t="shared" ref="D50:D51" si="9">IF(B50&gt;0,C50-B50+1,0)</f>
        <v>275</v>
      </c>
      <c r="E50" s="5">
        <v>1135</v>
      </c>
      <c r="F50" s="5"/>
      <c r="G50" s="6">
        <f>E50/365*D50</f>
        <v>855.13698630136992</v>
      </c>
    </row>
    <row r="51" spans="1:9" x14ac:dyDescent="0.3">
      <c r="B51" s="3">
        <v>25569</v>
      </c>
      <c r="C51" s="3">
        <v>25658</v>
      </c>
      <c r="D51" s="4">
        <f t="shared" si="9"/>
        <v>90</v>
      </c>
      <c r="E51" s="5">
        <v>1185</v>
      </c>
      <c r="F51" s="5"/>
      <c r="G51" s="6">
        <f>E51/365*D51</f>
        <v>292.1917808219178</v>
      </c>
      <c r="I51" s="14" t="s">
        <v>50</v>
      </c>
    </row>
    <row r="52" spans="1:9" x14ac:dyDescent="0.3">
      <c r="B52" s="7"/>
      <c r="C52" s="7"/>
      <c r="D52" s="4">
        <f>SUM(D50:D51)</f>
        <v>365</v>
      </c>
      <c r="E52" s="5"/>
      <c r="F52" s="5"/>
      <c r="G52" s="13">
        <f>SUM(G50:G51)</f>
        <v>1147.3287671232877</v>
      </c>
    </row>
    <row r="54" spans="1:9" x14ac:dyDescent="0.3">
      <c r="A54" s="8" t="s">
        <v>30</v>
      </c>
      <c r="B54" s="1" t="s">
        <v>0</v>
      </c>
      <c r="C54" s="1" t="s">
        <v>1</v>
      </c>
      <c r="D54" s="1"/>
      <c r="E54" s="1" t="s">
        <v>2</v>
      </c>
      <c r="F54" s="2" t="s">
        <v>3</v>
      </c>
    </row>
    <row r="55" spans="1:9" x14ac:dyDescent="0.3">
      <c r="A55" t="s">
        <v>46</v>
      </c>
      <c r="B55" s="3">
        <v>25294</v>
      </c>
      <c r="C55" s="3">
        <v>25568</v>
      </c>
      <c r="D55" s="4">
        <f t="shared" ref="D55:D56" si="10">IF(B55&gt;0,C55-B55+1,0)</f>
        <v>275</v>
      </c>
      <c r="E55" s="5">
        <v>1185</v>
      </c>
      <c r="F55" s="5"/>
      <c r="G55" s="6">
        <f>E55/365*D55</f>
        <v>892.80821917808225</v>
      </c>
    </row>
    <row r="56" spans="1:9" x14ac:dyDescent="0.3">
      <c r="B56" s="3">
        <v>25569</v>
      </c>
      <c r="C56" s="3">
        <v>25658</v>
      </c>
      <c r="D56" s="4">
        <f t="shared" si="10"/>
        <v>90</v>
      </c>
      <c r="E56" s="5">
        <v>1235</v>
      </c>
      <c r="F56" s="5"/>
      <c r="G56" s="6">
        <f>E56/365*D56</f>
        <v>304.52054794520552</v>
      </c>
      <c r="I56" s="14" t="s">
        <v>50</v>
      </c>
    </row>
    <row r="57" spans="1:9" x14ac:dyDescent="0.3">
      <c r="B57" s="7"/>
      <c r="C57" s="7"/>
      <c r="D57" s="4">
        <f>SUM(D55:D56)</f>
        <v>365</v>
      </c>
      <c r="E57" s="5"/>
      <c r="F57" s="5"/>
      <c r="G57" s="13">
        <f>SUM(G55:G56)</f>
        <v>1197.3287671232879</v>
      </c>
    </row>
    <row r="59" spans="1:9" x14ac:dyDescent="0.3">
      <c r="A59" s="8" t="s">
        <v>30</v>
      </c>
      <c r="B59" s="1" t="s">
        <v>0</v>
      </c>
      <c r="C59" s="1" t="s">
        <v>1</v>
      </c>
      <c r="D59" s="1"/>
      <c r="E59" s="1" t="s">
        <v>2</v>
      </c>
      <c r="F59" s="2" t="s">
        <v>3</v>
      </c>
    </row>
    <row r="60" spans="1:9" x14ac:dyDescent="0.3">
      <c r="A60" t="s">
        <v>47</v>
      </c>
      <c r="B60" s="3">
        <v>25294</v>
      </c>
      <c r="C60" s="3">
        <v>25568</v>
      </c>
      <c r="D60" s="4">
        <f t="shared" ref="D60:D61" si="11">IF(B60&gt;0,C60-B60+1,0)</f>
        <v>275</v>
      </c>
      <c r="E60" s="5">
        <v>1220</v>
      </c>
      <c r="F60" s="5"/>
      <c r="G60" s="6">
        <f>E60/365*D60</f>
        <v>919.17808219178085</v>
      </c>
    </row>
    <row r="61" spans="1:9" x14ac:dyDescent="0.3">
      <c r="A61" t="s">
        <v>48</v>
      </c>
      <c r="B61" s="3">
        <v>25569</v>
      </c>
      <c r="C61" s="3">
        <v>25658</v>
      </c>
      <c r="D61" s="4">
        <f t="shared" si="11"/>
        <v>90</v>
      </c>
      <c r="E61" s="5">
        <v>1270</v>
      </c>
      <c r="F61" s="5"/>
      <c r="G61" s="6">
        <f>E61/365*D61</f>
        <v>313.15068493150687</v>
      </c>
      <c r="I61" s="14" t="s">
        <v>50</v>
      </c>
    </row>
    <row r="62" spans="1:9" x14ac:dyDescent="0.3">
      <c r="B62" s="7"/>
      <c r="C62" s="7"/>
      <c r="D62" s="4">
        <f>SUM(D60:D61)</f>
        <v>365</v>
      </c>
      <c r="E62" s="5"/>
      <c r="F62" s="5"/>
      <c r="G62" s="13">
        <f>SUM(G60:G61)</f>
        <v>1232.3287671232877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62"/>
  <sheetViews>
    <sheetView workbookViewId="0">
      <selection activeCell="A39" sqref="A39"/>
    </sheetView>
  </sheetViews>
  <sheetFormatPr defaultRowHeight="14.4" x14ac:dyDescent="0.3"/>
  <cols>
    <col min="1" max="1" width="27.77734375" bestFit="1" customWidth="1"/>
    <col min="2" max="3" width="10.44140625" bestFit="1" customWidth="1"/>
    <col min="5" max="5" width="10.77734375" bestFit="1" customWidth="1"/>
    <col min="7" max="7" width="11.21875" customWidth="1"/>
  </cols>
  <sheetData>
    <row r="1" spans="1:9" x14ac:dyDescent="0.3">
      <c r="A1" s="8" t="s">
        <v>4</v>
      </c>
    </row>
    <row r="4" spans="1:9" x14ac:dyDescent="0.3">
      <c r="A4" s="8" t="s">
        <v>80</v>
      </c>
      <c r="B4" s="1" t="s">
        <v>0</v>
      </c>
      <c r="C4" s="1" t="s">
        <v>1</v>
      </c>
      <c r="D4" s="1"/>
      <c r="E4" s="1" t="s">
        <v>2</v>
      </c>
      <c r="F4" s="2" t="s">
        <v>3</v>
      </c>
    </row>
    <row r="5" spans="1:9" x14ac:dyDescent="0.3">
      <c r="B5" s="3">
        <v>24929</v>
      </c>
      <c r="C5" s="3">
        <v>25203</v>
      </c>
      <c r="D5" s="4">
        <f t="shared" ref="D5:D6" si="0">IF(B5&gt;0,C5-B5+1,0)</f>
        <v>275</v>
      </c>
      <c r="E5" s="5">
        <v>725</v>
      </c>
      <c r="F5" s="5"/>
      <c r="G5" s="6">
        <f>E5/365*D5</f>
        <v>546.23287671232879</v>
      </c>
      <c r="I5" s="14"/>
    </row>
    <row r="6" spans="1:9" x14ac:dyDescent="0.3">
      <c r="B6" s="3">
        <v>25204</v>
      </c>
      <c r="C6" s="3">
        <v>25293</v>
      </c>
      <c r="D6" s="4">
        <f t="shared" si="0"/>
        <v>90</v>
      </c>
      <c r="E6" s="5">
        <v>765</v>
      </c>
      <c r="F6" s="5"/>
      <c r="G6" s="6">
        <f>E6/365*D6</f>
        <v>188.63013698630135</v>
      </c>
      <c r="I6" s="14"/>
    </row>
    <row r="7" spans="1:9" x14ac:dyDescent="0.3">
      <c r="B7" s="7"/>
      <c r="C7" s="7"/>
      <c r="D7" s="4">
        <f>SUM(D5:D6)</f>
        <v>365</v>
      </c>
      <c r="E7" s="5"/>
      <c r="F7" s="5"/>
      <c r="G7" s="13">
        <f>SUM(G5:G6)</f>
        <v>734.86301369863008</v>
      </c>
    </row>
    <row r="9" spans="1:9" x14ac:dyDescent="0.3">
      <c r="A9" s="8" t="s">
        <v>123</v>
      </c>
      <c r="B9" s="1" t="s">
        <v>0</v>
      </c>
      <c r="C9" s="1" t="s">
        <v>1</v>
      </c>
      <c r="D9" s="1"/>
      <c r="E9" s="1" t="s">
        <v>2</v>
      </c>
      <c r="F9" s="2" t="s">
        <v>3</v>
      </c>
    </row>
    <row r="10" spans="1:9" x14ac:dyDescent="0.3">
      <c r="A10" t="s">
        <v>35</v>
      </c>
      <c r="B10" s="3">
        <v>24929</v>
      </c>
      <c r="C10" s="3">
        <v>25203</v>
      </c>
      <c r="D10" s="4">
        <f t="shared" ref="D10:D11" si="1">IF(B10&gt;0,C10-B10+1,0)</f>
        <v>275</v>
      </c>
      <c r="E10" s="5">
        <v>755</v>
      </c>
      <c r="F10" s="5"/>
      <c r="G10" s="6">
        <f>E10/365*D10</f>
        <v>568.83561643835617</v>
      </c>
      <c r="I10" s="14"/>
    </row>
    <row r="11" spans="1:9" x14ac:dyDescent="0.3">
      <c r="B11" s="3">
        <v>25204</v>
      </c>
      <c r="C11" s="3">
        <v>25293</v>
      </c>
      <c r="D11" s="4">
        <f t="shared" si="1"/>
        <v>90</v>
      </c>
      <c r="E11" s="5">
        <v>795</v>
      </c>
      <c r="F11" s="5"/>
      <c r="G11" s="6">
        <f>E11/365*D11</f>
        <v>196.02739726027394</v>
      </c>
      <c r="I11" s="14"/>
    </row>
    <row r="12" spans="1:9" x14ac:dyDescent="0.3">
      <c r="B12" s="7"/>
      <c r="C12" s="7"/>
      <c r="D12" s="4">
        <f>SUM(D10:D11)</f>
        <v>365</v>
      </c>
      <c r="E12" s="5"/>
      <c r="F12" s="5"/>
      <c r="G12" s="13">
        <f>SUM(G10:G11)</f>
        <v>764.86301369863008</v>
      </c>
    </row>
    <row r="14" spans="1:9" x14ac:dyDescent="0.3">
      <c r="A14" s="8" t="s">
        <v>123</v>
      </c>
      <c r="B14" s="1" t="s">
        <v>0</v>
      </c>
      <c r="C14" s="1" t="s">
        <v>1</v>
      </c>
      <c r="D14" s="1"/>
      <c r="E14" s="1" t="s">
        <v>2</v>
      </c>
      <c r="F14" s="2" t="s">
        <v>3</v>
      </c>
    </row>
    <row r="15" spans="1:9" x14ac:dyDescent="0.3">
      <c r="A15" t="s">
        <v>36</v>
      </c>
      <c r="B15" s="3">
        <v>24929</v>
      </c>
      <c r="C15" s="3">
        <v>25203</v>
      </c>
      <c r="D15" s="4">
        <f t="shared" ref="D15:D16" si="2">IF(B15&gt;0,C15-B15+1,0)</f>
        <v>275</v>
      </c>
      <c r="E15" s="5">
        <v>795</v>
      </c>
      <c r="F15" s="5"/>
      <c r="G15" s="6">
        <f>E15/365*D15</f>
        <v>598.97260273972597</v>
      </c>
      <c r="I15" s="14"/>
    </row>
    <row r="16" spans="1:9" x14ac:dyDescent="0.3">
      <c r="B16" s="3">
        <v>25204</v>
      </c>
      <c r="C16" s="3">
        <v>25293</v>
      </c>
      <c r="D16" s="4">
        <f t="shared" si="2"/>
        <v>90</v>
      </c>
      <c r="E16" s="5">
        <v>835</v>
      </c>
      <c r="F16" s="5"/>
      <c r="G16" s="6">
        <f>E16/365*D16</f>
        <v>205.89041095890408</v>
      </c>
      <c r="I16" s="14"/>
    </row>
    <row r="17" spans="1:9" x14ac:dyDescent="0.3">
      <c r="B17" s="7"/>
      <c r="C17" s="7"/>
      <c r="D17" s="4">
        <f>SUM(D15:D16)</f>
        <v>365</v>
      </c>
      <c r="E17" s="5"/>
      <c r="F17" s="5"/>
      <c r="G17" s="13">
        <f>SUM(G15:G16)</f>
        <v>804.86301369863008</v>
      </c>
    </row>
    <row r="19" spans="1:9" x14ac:dyDescent="0.3">
      <c r="A19" s="8" t="s">
        <v>123</v>
      </c>
      <c r="B19" s="1" t="s">
        <v>0</v>
      </c>
      <c r="C19" s="1" t="s">
        <v>1</v>
      </c>
      <c r="D19" s="1"/>
      <c r="E19" s="1" t="s">
        <v>2</v>
      </c>
      <c r="F19" s="2" t="s">
        <v>3</v>
      </c>
    </row>
    <row r="20" spans="1:9" x14ac:dyDescent="0.3">
      <c r="A20" t="s">
        <v>37</v>
      </c>
      <c r="B20" s="3">
        <v>24929</v>
      </c>
      <c r="C20" s="3">
        <v>25203</v>
      </c>
      <c r="D20" s="4">
        <f t="shared" ref="D20:D21" si="3">IF(B20&gt;0,C20-B20+1,0)</f>
        <v>275</v>
      </c>
      <c r="E20" s="5">
        <v>835</v>
      </c>
      <c r="F20" s="5"/>
      <c r="G20" s="6">
        <f>E20/365*D20</f>
        <v>629.10958904109589</v>
      </c>
    </row>
    <row r="21" spans="1:9" x14ac:dyDescent="0.3">
      <c r="B21" s="3">
        <v>25204</v>
      </c>
      <c r="C21" s="3">
        <v>25293</v>
      </c>
      <c r="D21" s="4">
        <f t="shared" si="3"/>
        <v>90</v>
      </c>
      <c r="E21" s="5">
        <v>880</v>
      </c>
      <c r="F21" s="5"/>
      <c r="G21" s="6">
        <f>E21/365*D21</f>
        <v>216.98630136986301</v>
      </c>
      <c r="I21" s="14"/>
    </row>
    <row r="22" spans="1:9" x14ac:dyDescent="0.3">
      <c r="B22" s="7"/>
      <c r="C22" s="7"/>
      <c r="D22" s="4">
        <f>SUM(D20:D21)</f>
        <v>365</v>
      </c>
      <c r="E22" s="5"/>
      <c r="F22" s="5"/>
      <c r="G22" s="13">
        <f>SUM(G20:G21)</f>
        <v>846.09589041095887</v>
      </c>
    </row>
    <row r="24" spans="1:9" x14ac:dyDescent="0.3">
      <c r="A24" s="8" t="s">
        <v>123</v>
      </c>
      <c r="B24" s="1" t="s">
        <v>0</v>
      </c>
      <c r="C24" s="1" t="s">
        <v>1</v>
      </c>
      <c r="D24" s="1"/>
      <c r="E24" s="1" t="s">
        <v>2</v>
      </c>
      <c r="F24" s="2" t="s">
        <v>3</v>
      </c>
    </row>
    <row r="25" spans="1:9" x14ac:dyDescent="0.3">
      <c r="A25" t="s">
        <v>38</v>
      </c>
      <c r="B25" s="3">
        <v>24929</v>
      </c>
      <c r="C25" s="3">
        <v>25203</v>
      </c>
      <c r="D25" s="4">
        <f t="shared" ref="D25:D26" si="4">IF(B25&gt;0,C25-B25+1,0)</f>
        <v>275</v>
      </c>
      <c r="E25" s="5">
        <v>865</v>
      </c>
      <c r="F25" s="5"/>
      <c r="G25" s="6">
        <f>E25/365*D25</f>
        <v>651.71232876712338</v>
      </c>
    </row>
    <row r="26" spans="1:9" x14ac:dyDescent="0.3">
      <c r="B26" s="3">
        <v>25204</v>
      </c>
      <c r="C26" s="3">
        <v>25293</v>
      </c>
      <c r="D26" s="4">
        <f t="shared" si="4"/>
        <v>90</v>
      </c>
      <c r="E26" s="5">
        <v>910</v>
      </c>
      <c r="F26" s="5"/>
      <c r="G26" s="6">
        <f>E26/365*D26</f>
        <v>224.38356164383563</v>
      </c>
      <c r="I26" s="14"/>
    </row>
    <row r="27" spans="1:9" x14ac:dyDescent="0.3">
      <c r="B27" s="7"/>
      <c r="C27" s="7"/>
      <c r="D27" s="4">
        <f>SUM(D25:D26)</f>
        <v>365</v>
      </c>
      <c r="E27" s="5"/>
      <c r="F27" s="5"/>
      <c r="G27" s="13">
        <f>SUM(G25:G26)</f>
        <v>876.09589041095899</v>
      </c>
    </row>
    <row r="29" spans="1:9" x14ac:dyDescent="0.3">
      <c r="A29" s="8" t="s">
        <v>123</v>
      </c>
      <c r="B29" s="1" t="s">
        <v>0</v>
      </c>
      <c r="C29" s="1" t="s">
        <v>1</v>
      </c>
      <c r="D29" s="1"/>
      <c r="E29" s="1" t="s">
        <v>2</v>
      </c>
      <c r="F29" s="2" t="s">
        <v>3</v>
      </c>
    </row>
    <row r="30" spans="1:9" x14ac:dyDescent="0.3">
      <c r="A30" t="s">
        <v>39</v>
      </c>
      <c r="B30" s="3">
        <v>24929</v>
      </c>
      <c r="C30" s="3">
        <v>25203</v>
      </c>
      <c r="D30" s="4">
        <f t="shared" ref="D30:D31" si="5">IF(B30&gt;0,C30-B30+1,0)</f>
        <v>275</v>
      </c>
      <c r="E30" s="5">
        <v>910</v>
      </c>
      <c r="F30" s="5"/>
      <c r="G30" s="6">
        <f>E30/365*D30</f>
        <v>685.61643835616439</v>
      </c>
    </row>
    <row r="31" spans="1:9" x14ac:dyDescent="0.3">
      <c r="B31" s="3">
        <v>25204</v>
      </c>
      <c r="C31" s="3">
        <v>25293</v>
      </c>
      <c r="D31" s="4">
        <f t="shared" si="5"/>
        <v>90</v>
      </c>
      <c r="E31" s="5">
        <v>960</v>
      </c>
      <c r="F31" s="5"/>
      <c r="G31" s="6">
        <f>E31/365*D31</f>
        <v>236.71232876712327</v>
      </c>
      <c r="I31" s="14"/>
    </row>
    <row r="32" spans="1:9" x14ac:dyDescent="0.3">
      <c r="B32" s="7"/>
      <c r="C32" s="7"/>
      <c r="D32" s="4">
        <f>SUM(D30:D31)</f>
        <v>365</v>
      </c>
      <c r="E32" s="5"/>
      <c r="F32" s="5"/>
      <c r="G32" s="13">
        <f>SUM(G30:G31)</f>
        <v>922.32876712328766</v>
      </c>
    </row>
    <row r="34" spans="1:9" x14ac:dyDescent="0.3">
      <c r="A34" s="8" t="s">
        <v>123</v>
      </c>
      <c r="B34" s="1" t="s">
        <v>0</v>
      </c>
      <c r="C34" s="1" t="s">
        <v>1</v>
      </c>
      <c r="D34" s="1"/>
      <c r="E34" s="1" t="s">
        <v>2</v>
      </c>
      <c r="F34" s="2" t="s">
        <v>3</v>
      </c>
    </row>
    <row r="35" spans="1:9" x14ac:dyDescent="0.3">
      <c r="A35" t="s">
        <v>40</v>
      </c>
      <c r="B35" s="3">
        <v>24929</v>
      </c>
      <c r="C35" s="3">
        <v>25203</v>
      </c>
      <c r="D35" s="4">
        <f t="shared" ref="D35:D36" si="6">IF(B35&gt;0,C35-B35+1,0)</f>
        <v>275</v>
      </c>
      <c r="E35" s="5">
        <v>950</v>
      </c>
      <c r="F35" s="5"/>
      <c r="G35" s="6">
        <f>E35/365*D35</f>
        <v>715.75342465753431</v>
      </c>
    </row>
    <row r="36" spans="1:9" x14ac:dyDescent="0.3">
      <c r="B36" s="3">
        <v>25204</v>
      </c>
      <c r="C36" s="3">
        <v>25293</v>
      </c>
      <c r="D36" s="4">
        <f t="shared" si="6"/>
        <v>90</v>
      </c>
      <c r="E36" s="5">
        <v>1000</v>
      </c>
      <c r="F36" s="5"/>
      <c r="G36" s="6">
        <f>E36/365*D36</f>
        <v>246.57534246575341</v>
      </c>
      <c r="I36" s="14"/>
    </row>
    <row r="37" spans="1:9" x14ac:dyDescent="0.3">
      <c r="B37" s="7"/>
      <c r="C37" s="7"/>
      <c r="D37" s="4">
        <f>SUM(D35:D36)</f>
        <v>365</v>
      </c>
      <c r="E37" s="5"/>
      <c r="F37" s="5"/>
      <c r="G37" s="13">
        <f>SUM(G35:G36)</f>
        <v>962.32876712328766</v>
      </c>
    </row>
    <row r="39" spans="1:9" x14ac:dyDescent="0.3">
      <c r="A39" s="8" t="s">
        <v>123</v>
      </c>
      <c r="B39" s="1" t="s">
        <v>0</v>
      </c>
      <c r="C39" s="1" t="s">
        <v>1</v>
      </c>
      <c r="D39" s="1"/>
      <c r="E39" s="1" t="s">
        <v>2</v>
      </c>
      <c r="F39" s="2" t="s">
        <v>3</v>
      </c>
    </row>
    <row r="40" spans="1:9" x14ac:dyDescent="0.3">
      <c r="A40" t="s">
        <v>114</v>
      </c>
      <c r="B40" s="3">
        <v>24929</v>
      </c>
      <c r="C40" s="3">
        <v>25203</v>
      </c>
      <c r="D40" s="4">
        <f t="shared" ref="D40:D41" si="7">IF(B40&gt;0,C40-B40+1,0)</f>
        <v>275</v>
      </c>
      <c r="E40" s="5">
        <v>1000</v>
      </c>
      <c r="F40" s="5"/>
      <c r="G40" s="6">
        <f>E40/365*D40</f>
        <v>753.42465753424653</v>
      </c>
    </row>
    <row r="41" spans="1:9" x14ac:dyDescent="0.3">
      <c r="A41" t="s">
        <v>94</v>
      </c>
      <c r="B41" s="3">
        <v>25204</v>
      </c>
      <c r="C41" s="3">
        <v>25293</v>
      </c>
      <c r="D41" s="4">
        <f t="shared" si="7"/>
        <v>90</v>
      </c>
      <c r="E41" s="5">
        <v>1055</v>
      </c>
      <c r="F41" s="5"/>
      <c r="G41" s="6">
        <f>E41/365*D41</f>
        <v>260.13698630136986</v>
      </c>
      <c r="I41" s="14"/>
    </row>
    <row r="42" spans="1:9" x14ac:dyDescent="0.3">
      <c r="B42" s="7"/>
      <c r="C42" s="7"/>
      <c r="D42" s="4">
        <f>SUM(D40:D41)</f>
        <v>365</v>
      </c>
      <c r="E42" s="5"/>
      <c r="F42" s="5"/>
      <c r="G42" s="13">
        <f>SUM(G40:G41)</f>
        <v>1013.5616438356165</v>
      </c>
    </row>
    <row r="44" spans="1:9" x14ac:dyDescent="0.3">
      <c r="A44" s="8" t="s">
        <v>27</v>
      </c>
      <c r="B44" s="1" t="s">
        <v>0</v>
      </c>
      <c r="C44" s="1" t="s">
        <v>1</v>
      </c>
      <c r="D44" s="1"/>
      <c r="E44" s="1" t="s">
        <v>2</v>
      </c>
      <c r="F44" s="2" t="s">
        <v>3</v>
      </c>
    </row>
    <row r="45" spans="1:9" x14ac:dyDescent="0.3">
      <c r="A45" t="s">
        <v>42</v>
      </c>
      <c r="B45" s="3">
        <v>24929</v>
      </c>
      <c r="C45" s="3">
        <v>25203</v>
      </c>
      <c r="D45" s="4">
        <f t="shared" ref="D45:D46" si="8">IF(B45&gt;0,C45-B45+1,0)</f>
        <v>275</v>
      </c>
      <c r="E45" s="5">
        <v>1040</v>
      </c>
      <c r="F45" s="5"/>
      <c r="G45" s="6">
        <f>E45/365*D45</f>
        <v>783.56164383561645</v>
      </c>
    </row>
    <row r="46" spans="1:9" x14ac:dyDescent="0.3">
      <c r="B46" s="3">
        <v>25204</v>
      </c>
      <c r="C46" s="3">
        <v>25293</v>
      </c>
      <c r="D46" s="4">
        <f t="shared" si="8"/>
        <v>90</v>
      </c>
      <c r="E46" s="5">
        <v>1095</v>
      </c>
      <c r="F46" s="5"/>
      <c r="G46" s="6">
        <f>E46/365*D46</f>
        <v>270</v>
      </c>
      <c r="I46" s="14"/>
    </row>
    <row r="47" spans="1:9" x14ac:dyDescent="0.3">
      <c r="B47" s="7"/>
      <c r="C47" s="7"/>
      <c r="D47" s="4">
        <f>SUM(D45:D46)</f>
        <v>365</v>
      </c>
      <c r="E47" s="5"/>
      <c r="F47" s="5"/>
      <c r="G47" s="13">
        <f>SUM(G45:G46)</f>
        <v>1053.5616438356165</v>
      </c>
    </row>
    <row r="49" spans="1:9" x14ac:dyDescent="0.3">
      <c r="A49" s="8" t="s">
        <v>30</v>
      </c>
      <c r="B49" s="1" t="s">
        <v>0</v>
      </c>
      <c r="C49" s="1" t="s">
        <v>1</v>
      </c>
      <c r="D49" s="1"/>
      <c r="E49" s="1" t="s">
        <v>2</v>
      </c>
      <c r="F49" s="2" t="s">
        <v>3</v>
      </c>
    </row>
    <row r="50" spans="1:9" x14ac:dyDescent="0.3">
      <c r="A50" t="s">
        <v>45</v>
      </c>
      <c r="B50" s="3">
        <v>24929</v>
      </c>
      <c r="C50" s="3">
        <v>25203</v>
      </c>
      <c r="D50" s="4">
        <f t="shared" ref="D50:D51" si="9">IF(B50&gt;0,C50-B50+1,0)</f>
        <v>275</v>
      </c>
      <c r="E50" s="5">
        <v>1080</v>
      </c>
      <c r="F50" s="5"/>
      <c r="G50" s="6">
        <f>E50/365*D50</f>
        <v>813.69863013698625</v>
      </c>
    </row>
    <row r="51" spans="1:9" x14ac:dyDescent="0.3">
      <c r="B51" s="3">
        <v>25204</v>
      </c>
      <c r="C51" s="3">
        <v>25293</v>
      </c>
      <c r="D51" s="4">
        <f t="shared" si="9"/>
        <v>90</v>
      </c>
      <c r="E51" s="5">
        <v>1135</v>
      </c>
      <c r="F51" s="5"/>
      <c r="G51" s="6">
        <f>E51/365*D51</f>
        <v>279.86301369863014</v>
      </c>
      <c r="I51" s="14"/>
    </row>
    <row r="52" spans="1:9" x14ac:dyDescent="0.3">
      <c r="B52" s="7"/>
      <c r="C52" s="7"/>
      <c r="D52" s="4">
        <f>SUM(D50:D51)</f>
        <v>365</v>
      </c>
      <c r="E52" s="5"/>
      <c r="F52" s="5"/>
      <c r="G52" s="13">
        <f>SUM(G50:G51)</f>
        <v>1093.5616438356165</v>
      </c>
    </row>
    <row r="54" spans="1:9" x14ac:dyDescent="0.3">
      <c r="A54" s="8" t="s">
        <v>30</v>
      </c>
      <c r="B54" s="1" t="s">
        <v>0</v>
      </c>
      <c r="C54" s="1" t="s">
        <v>1</v>
      </c>
      <c r="D54" s="1"/>
      <c r="E54" s="1" t="s">
        <v>2</v>
      </c>
      <c r="F54" s="2" t="s">
        <v>3</v>
      </c>
    </row>
    <row r="55" spans="1:9" x14ac:dyDescent="0.3">
      <c r="A55" t="s">
        <v>46</v>
      </c>
      <c r="B55" s="3">
        <v>24929</v>
      </c>
      <c r="C55" s="3">
        <v>25203</v>
      </c>
      <c r="D55" s="4">
        <f t="shared" ref="D55:D56" si="10">IF(B55&gt;0,C55-B55+1,0)</f>
        <v>275</v>
      </c>
      <c r="E55" s="5">
        <v>1125</v>
      </c>
      <c r="F55" s="5"/>
      <c r="G55" s="6">
        <f>E55/365*D55</f>
        <v>847.60273972602738</v>
      </c>
    </row>
    <row r="56" spans="1:9" x14ac:dyDescent="0.3">
      <c r="B56" s="3">
        <v>25204</v>
      </c>
      <c r="C56" s="3">
        <v>25293</v>
      </c>
      <c r="D56" s="4">
        <f t="shared" si="10"/>
        <v>90</v>
      </c>
      <c r="E56" s="5">
        <v>1185</v>
      </c>
      <c r="F56" s="5"/>
      <c r="G56" s="6">
        <f>E56/365*D56</f>
        <v>292.1917808219178</v>
      </c>
      <c r="I56" s="14"/>
    </row>
    <row r="57" spans="1:9" x14ac:dyDescent="0.3">
      <c r="B57" s="7"/>
      <c r="C57" s="7"/>
      <c r="D57" s="4">
        <f>SUM(D55:D56)</f>
        <v>365</v>
      </c>
      <c r="E57" s="5"/>
      <c r="F57" s="5"/>
      <c r="G57" s="13">
        <f>SUM(G55:G56)</f>
        <v>1139.7945205479452</v>
      </c>
    </row>
    <row r="59" spans="1:9" x14ac:dyDescent="0.3">
      <c r="A59" s="8" t="s">
        <v>30</v>
      </c>
      <c r="B59" s="1" t="s">
        <v>0</v>
      </c>
      <c r="C59" s="1" t="s">
        <v>1</v>
      </c>
      <c r="D59" s="1"/>
      <c r="E59" s="1" t="s">
        <v>2</v>
      </c>
      <c r="F59" s="2" t="s">
        <v>3</v>
      </c>
    </row>
    <row r="60" spans="1:9" x14ac:dyDescent="0.3">
      <c r="A60" t="s">
        <v>47</v>
      </c>
      <c r="B60" s="3">
        <v>24929</v>
      </c>
      <c r="C60" s="3">
        <v>25203</v>
      </c>
      <c r="D60" s="4">
        <f t="shared" ref="D60:D61" si="11">IF(B60&gt;0,C60-B60+1,0)</f>
        <v>275</v>
      </c>
      <c r="E60" s="5">
        <v>1160</v>
      </c>
      <c r="F60" s="5"/>
      <c r="G60" s="6">
        <f>E60/365*D60</f>
        <v>873.97260273972597</v>
      </c>
    </row>
    <row r="61" spans="1:9" x14ac:dyDescent="0.3">
      <c r="A61" t="s">
        <v>48</v>
      </c>
      <c r="B61" s="3">
        <v>25204</v>
      </c>
      <c r="C61" s="3">
        <v>25293</v>
      </c>
      <c r="D61" s="4">
        <f t="shared" si="11"/>
        <v>90</v>
      </c>
      <c r="E61" s="5">
        <v>1220</v>
      </c>
      <c r="F61" s="5"/>
      <c r="G61" s="6">
        <f>E61/365*D61</f>
        <v>300.82191780821915</v>
      </c>
      <c r="I61" s="14"/>
    </row>
    <row r="62" spans="1:9" x14ac:dyDescent="0.3">
      <c r="B62" s="7"/>
      <c r="C62" s="7"/>
      <c r="D62" s="4">
        <f>SUM(D60:D61)</f>
        <v>365</v>
      </c>
      <c r="E62" s="5"/>
      <c r="F62" s="5"/>
      <c r="G62" s="13">
        <f>SUM(G60:G61)</f>
        <v>1174.794520547945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62"/>
  <sheetViews>
    <sheetView workbookViewId="0">
      <selection activeCell="A39" sqref="A39"/>
    </sheetView>
  </sheetViews>
  <sheetFormatPr defaultRowHeight="14.4" x14ac:dyDescent="0.3"/>
  <cols>
    <col min="1" max="1" width="27.77734375" bestFit="1" customWidth="1"/>
    <col min="2" max="3" width="10.44140625" bestFit="1" customWidth="1"/>
    <col min="5" max="5" width="10.77734375" bestFit="1" customWidth="1"/>
    <col min="6" max="6" width="9.5546875" bestFit="1" customWidth="1"/>
    <col min="7" max="7" width="10.77734375" customWidth="1"/>
  </cols>
  <sheetData>
    <row r="1" spans="1:7" x14ac:dyDescent="0.3">
      <c r="A1" s="8" t="s">
        <v>4</v>
      </c>
    </row>
    <row r="4" spans="1:7" x14ac:dyDescent="0.3">
      <c r="A4" s="8" t="s">
        <v>80</v>
      </c>
      <c r="B4" s="1" t="s">
        <v>0</v>
      </c>
      <c r="C4" s="1" t="s">
        <v>1</v>
      </c>
      <c r="D4" s="1"/>
      <c r="E4" s="1" t="s">
        <v>2</v>
      </c>
      <c r="F4" s="2" t="s">
        <v>3</v>
      </c>
    </row>
    <row r="5" spans="1:7" x14ac:dyDescent="0.3">
      <c r="B5" s="3">
        <v>24563</v>
      </c>
      <c r="C5" s="3">
        <v>24653</v>
      </c>
      <c r="D5" s="4">
        <f t="shared" ref="D5:D6" si="0">IF(B5&gt;0,C5-B5+1,0)</f>
        <v>91</v>
      </c>
      <c r="E5" s="5">
        <v>675</v>
      </c>
      <c r="F5" s="5"/>
      <c r="G5" s="6">
        <f>E5/366*D5</f>
        <v>167.82786885245901</v>
      </c>
    </row>
    <row r="6" spans="1:7" x14ac:dyDescent="0.3">
      <c r="B6" s="3">
        <v>24654</v>
      </c>
      <c r="C6" s="3">
        <v>24928</v>
      </c>
      <c r="D6" s="4">
        <f t="shared" si="0"/>
        <v>275</v>
      </c>
      <c r="E6" s="5">
        <v>725</v>
      </c>
      <c r="F6" s="5"/>
      <c r="G6" s="6">
        <f>E6/366*D6</f>
        <v>544.74043715846994</v>
      </c>
    </row>
    <row r="7" spans="1:7" x14ac:dyDescent="0.3">
      <c r="B7" s="3"/>
      <c r="C7" s="3"/>
      <c r="D7" s="4">
        <f>SUM(D5:D6)</f>
        <v>366</v>
      </c>
      <c r="E7" s="5"/>
      <c r="F7" s="5"/>
      <c r="G7" s="13">
        <f>SUM(G5:G6)</f>
        <v>712.56830601092895</v>
      </c>
    </row>
    <row r="9" spans="1:7" x14ac:dyDescent="0.3">
      <c r="A9" s="8" t="s">
        <v>123</v>
      </c>
      <c r="B9" s="1" t="s">
        <v>0</v>
      </c>
      <c r="C9" s="1" t="s">
        <v>1</v>
      </c>
      <c r="D9" s="1"/>
      <c r="E9" s="1" t="s">
        <v>2</v>
      </c>
      <c r="F9" s="2" t="s">
        <v>3</v>
      </c>
    </row>
    <row r="10" spans="1:7" x14ac:dyDescent="0.3">
      <c r="A10" t="s">
        <v>35</v>
      </c>
      <c r="B10" s="3">
        <v>24563</v>
      </c>
      <c r="C10" s="3">
        <v>24653</v>
      </c>
      <c r="D10" s="4">
        <f t="shared" ref="D10:D11" si="1">IF(B10&gt;0,C10-B10+1,0)</f>
        <v>91</v>
      </c>
      <c r="E10" s="5">
        <v>700</v>
      </c>
      <c r="F10" s="5"/>
      <c r="G10" s="6">
        <f>E10/366*D10</f>
        <v>174.04371584699453</v>
      </c>
    </row>
    <row r="11" spans="1:7" x14ac:dyDescent="0.3">
      <c r="B11" s="3">
        <v>24654</v>
      </c>
      <c r="C11" s="3">
        <v>24928</v>
      </c>
      <c r="D11" s="4">
        <f t="shared" si="1"/>
        <v>275</v>
      </c>
      <c r="E11" s="5">
        <v>755</v>
      </c>
      <c r="F11" s="5"/>
      <c r="G11" s="6">
        <f>E11/366*D11</f>
        <v>567.28142076502729</v>
      </c>
    </row>
    <row r="12" spans="1:7" x14ac:dyDescent="0.3">
      <c r="B12" s="7"/>
      <c r="C12" s="7"/>
      <c r="D12" s="4">
        <f>SUM(D10:D11)</f>
        <v>366</v>
      </c>
      <c r="E12" s="5"/>
      <c r="F12" s="5"/>
      <c r="G12" s="13">
        <f>SUM(G10:G11)</f>
        <v>741.32513661202188</v>
      </c>
    </row>
    <row r="14" spans="1:7" x14ac:dyDescent="0.3">
      <c r="A14" s="8" t="s">
        <v>123</v>
      </c>
      <c r="B14" s="1" t="s">
        <v>0</v>
      </c>
      <c r="C14" s="1" t="s">
        <v>1</v>
      </c>
      <c r="D14" s="1"/>
      <c r="E14" s="1" t="s">
        <v>2</v>
      </c>
      <c r="F14" s="2" t="s">
        <v>3</v>
      </c>
    </row>
    <row r="15" spans="1:7" x14ac:dyDescent="0.3">
      <c r="A15" t="s">
        <v>36</v>
      </c>
      <c r="B15" s="3">
        <v>24563</v>
      </c>
      <c r="C15" s="3">
        <v>24653</v>
      </c>
      <c r="D15" s="4">
        <f t="shared" ref="D15:D16" si="2">IF(B15&gt;0,C15-B15+1,0)</f>
        <v>91</v>
      </c>
      <c r="E15" s="5">
        <v>740</v>
      </c>
      <c r="F15" s="5"/>
      <c r="G15" s="6">
        <f>E15/366*D15</f>
        <v>183.98907103825138</v>
      </c>
    </row>
    <row r="16" spans="1:7" x14ac:dyDescent="0.3">
      <c r="B16" s="3">
        <v>24654</v>
      </c>
      <c r="C16" s="3">
        <v>24928</v>
      </c>
      <c r="D16" s="4">
        <f t="shared" si="2"/>
        <v>275</v>
      </c>
      <c r="E16" s="5">
        <v>795</v>
      </c>
      <c r="F16" s="5"/>
      <c r="G16" s="6">
        <f>E16/366*D16</f>
        <v>597.3360655737705</v>
      </c>
    </row>
    <row r="17" spans="1:7" x14ac:dyDescent="0.3">
      <c r="B17" s="7"/>
      <c r="C17" s="7"/>
      <c r="D17" s="4">
        <f>SUM(D15:D16)</f>
        <v>366</v>
      </c>
      <c r="E17" s="5"/>
      <c r="F17" s="5"/>
      <c r="G17" s="13">
        <f>SUM(G15:G16)</f>
        <v>781.32513661202188</v>
      </c>
    </row>
    <row r="19" spans="1:7" x14ac:dyDescent="0.3">
      <c r="A19" s="8" t="s">
        <v>123</v>
      </c>
      <c r="B19" s="1" t="s">
        <v>0</v>
      </c>
      <c r="C19" s="1" t="s">
        <v>1</v>
      </c>
      <c r="D19" s="1"/>
      <c r="E19" s="1" t="s">
        <v>2</v>
      </c>
      <c r="F19" s="2" t="s">
        <v>3</v>
      </c>
    </row>
    <row r="20" spans="1:7" x14ac:dyDescent="0.3">
      <c r="A20" t="s">
        <v>37</v>
      </c>
      <c r="B20" s="3">
        <v>24563</v>
      </c>
      <c r="C20" s="3">
        <v>24653</v>
      </c>
      <c r="D20" s="4">
        <f t="shared" ref="D20:D21" si="3">IF(B20&gt;0,C20-B20+1,0)</f>
        <v>91</v>
      </c>
      <c r="E20" s="5">
        <v>775</v>
      </c>
      <c r="F20" s="5"/>
      <c r="G20" s="6">
        <f>E20/366*D20</f>
        <v>192.69125683060111</v>
      </c>
    </row>
    <row r="21" spans="1:7" x14ac:dyDescent="0.3">
      <c r="B21" s="3">
        <v>24654</v>
      </c>
      <c r="C21" s="3">
        <v>24928</v>
      </c>
      <c r="D21" s="4">
        <f t="shared" si="3"/>
        <v>275</v>
      </c>
      <c r="E21" s="5">
        <v>835</v>
      </c>
      <c r="F21" s="5"/>
      <c r="G21" s="6">
        <f>E21/366*D21</f>
        <v>627.3907103825137</v>
      </c>
    </row>
    <row r="22" spans="1:7" x14ac:dyDescent="0.3">
      <c r="B22" s="7"/>
      <c r="C22" s="7"/>
      <c r="D22" s="4">
        <f>SUM(D20:D21)</f>
        <v>366</v>
      </c>
      <c r="E22" s="5"/>
      <c r="F22" s="5"/>
      <c r="G22" s="13">
        <f>SUM(G20:G21)</f>
        <v>820.08196721311481</v>
      </c>
    </row>
    <row r="24" spans="1:7" x14ac:dyDescent="0.3">
      <c r="A24" s="8" t="s">
        <v>123</v>
      </c>
      <c r="B24" s="1" t="s">
        <v>0</v>
      </c>
      <c r="C24" s="1" t="s">
        <v>1</v>
      </c>
      <c r="D24" s="1"/>
      <c r="E24" s="1" t="s">
        <v>2</v>
      </c>
      <c r="F24" s="2" t="s">
        <v>3</v>
      </c>
    </row>
    <row r="25" spans="1:7" x14ac:dyDescent="0.3">
      <c r="A25" t="s">
        <v>38</v>
      </c>
      <c r="B25" s="3">
        <v>24563</v>
      </c>
      <c r="C25" s="3">
        <v>24653</v>
      </c>
      <c r="D25" s="4">
        <f t="shared" ref="D25:D26" si="4">IF(B25&gt;0,C25-B25+1,0)</f>
        <v>91</v>
      </c>
      <c r="E25" s="5">
        <v>805</v>
      </c>
      <c r="F25" s="5"/>
      <c r="G25" s="6">
        <f>E25/366*D25</f>
        <v>200.1502732240437</v>
      </c>
    </row>
    <row r="26" spans="1:7" x14ac:dyDescent="0.3">
      <c r="B26" s="3">
        <v>24654</v>
      </c>
      <c r="C26" s="3">
        <v>24928</v>
      </c>
      <c r="D26" s="4">
        <f t="shared" si="4"/>
        <v>275</v>
      </c>
      <c r="E26" s="5">
        <v>865</v>
      </c>
      <c r="F26" s="5"/>
      <c r="G26" s="6">
        <f>E26/366*D26</f>
        <v>649.93169398907105</v>
      </c>
    </row>
    <row r="27" spans="1:7" x14ac:dyDescent="0.3">
      <c r="B27" s="7"/>
      <c r="C27" s="7"/>
      <c r="D27" s="4">
        <f>SUM(D25:D26)</f>
        <v>366</v>
      </c>
      <c r="E27" s="5"/>
      <c r="F27" s="5"/>
      <c r="G27" s="13">
        <f>SUM(G25:G26)</f>
        <v>850.08196721311469</v>
      </c>
    </row>
    <row r="29" spans="1:7" x14ac:dyDescent="0.3">
      <c r="A29" s="8" t="s">
        <v>123</v>
      </c>
      <c r="B29" s="1" t="s">
        <v>0</v>
      </c>
      <c r="C29" s="1" t="s">
        <v>1</v>
      </c>
      <c r="D29" s="1"/>
      <c r="E29" s="1" t="s">
        <v>2</v>
      </c>
      <c r="F29" s="2" t="s">
        <v>3</v>
      </c>
    </row>
    <row r="30" spans="1:7" x14ac:dyDescent="0.3">
      <c r="A30" t="s">
        <v>39</v>
      </c>
      <c r="B30" s="3">
        <v>24563</v>
      </c>
      <c r="C30" s="3">
        <v>24653</v>
      </c>
      <c r="D30" s="4">
        <f t="shared" ref="D30:D31" si="5">IF(B30&gt;0,C30-B30+1,0)</f>
        <v>91</v>
      </c>
      <c r="E30" s="5">
        <v>845</v>
      </c>
      <c r="F30" s="5"/>
      <c r="G30" s="6">
        <f>E30/366*D30</f>
        <v>210.09562841530055</v>
      </c>
    </row>
    <row r="31" spans="1:7" x14ac:dyDescent="0.3">
      <c r="B31" s="3">
        <v>24654</v>
      </c>
      <c r="C31" s="3">
        <v>24928</v>
      </c>
      <c r="D31" s="4">
        <f t="shared" si="5"/>
        <v>275</v>
      </c>
      <c r="E31" s="5">
        <v>910</v>
      </c>
      <c r="F31" s="5"/>
      <c r="G31" s="6">
        <f>E31/366*D31</f>
        <v>683.74316939890707</v>
      </c>
    </row>
    <row r="32" spans="1:7" x14ac:dyDescent="0.3">
      <c r="B32" s="7"/>
      <c r="C32" s="7"/>
      <c r="D32" s="4">
        <f>SUM(D30:D31)</f>
        <v>366</v>
      </c>
      <c r="E32" s="5"/>
      <c r="F32" s="5"/>
      <c r="G32" s="13">
        <f>SUM(G30:G31)</f>
        <v>893.83879781420762</v>
      </c>
    </row>
    <row r="34" spans="1:7" x14ac:dyDescent="0.3">
      <c r="A34" s="8" t="s">
        <v>123</v>
      </c>
      <c r="B34" s="1" t="s">
        <v>0</v>
      </c>
      <c r="C34" s="1" t="s">
        <v>1</v>
      </c>
      <c r="D34" s="1"/>
      <c r="E34" s="1" t="s">
        <v>2</v>
      </c>
      <c r="F34" s="2" t="s">
        <v>3</v>
      </c>
    </row>
    <row r="35" spans="1:7" x14ac:dyDescent="0.3">
      <c r="A35" t="s">
        <v>40</v>
      </c>
      <c r="B35" s="3">
        <v>24563</v>
      </c>
      <c r="C35" s="3">
        <v>24653</v>
      </c>
      <c r="D35" s="4">
        <f t="shared" ref="D35:D36" si="6">IF(B35&gt;0,C35-B35+1,0)</f>
        <v>91</v>
      </c>
      <c r="E35" s="5">
        <v>885</v>
      </c>
      <c r="F35" s="5"/>
      <c r="G35" s="6">
        <f>E35/366*D35</f>
        <v>220.04098360655738</v>
      </c>
    </row>
    <row r="36" spans="1:7" x14ac:dyDescent="0.3">
      <c r="B36" s="3">
        <v>24654</v>
      </c>
      <c r="C36" s="3">
        <v>24928</v>
      </c>
      <c r="D36" s="4">
        <f t="shared" si="6"/>
        <v>275</v>
      </c>
      <c r="E36" s="5">
        <v>950</v>
      </c>
      <c r="F36" s="5"/>
      <c r="G36" s="6">
        <f>E36/366*D36</f>
        <v>713.79781420765028</v>
      </c>
    </row>
    <row r="37" spans="1:7" x14ac:dyDescent="0.3">
      <c r="B37" s="7"/>
      <c r="C37" s="7"/>
      <c r="D37" s="4">
        <f>SUM(D35:D36)</f>
        <v>366</v>
      </c>
      <c r="E37" s="5"/>
      <c r="F37" s="5"/>
      <c r="G37" s="13">
        <f>SUM(G35:G36)</f>
        <v>933.83879781420762</v>
      </c>
    </row>
    <row r="39" spans="1:7" x14ac:dyDescent="0.3">
      <c r="A39" s="8" t="s">
        <v>123</v>
      </c>
      <c r="B39" s="1" t="s">
        <v>0</v>
      </c>
      <c r="C39" s="1" t="s">
        <v>1</v>
      </c>
      <c r="D39" s="1"/>
      <c r="E39" s="1" t="s">
        <v>2</v>
      </c>
      <c r="F39" s="2" t="s">
        <v>3</v>
      </c>
    </row>
    <row r="40" spans="1:7" x14ac:dyDescent="0.3">
      <c r="A40" t="s">
        <v>114</v>
      </c>
      <c r="B40" s="3">
        <v>24563</v>
      </c>
      <c r="C40" s="3">
        <v>24653</v>
      </c>
      <c r="D40" s="4">
        <f t="shared" ref="D40:D41" si="7">IF(B40&gt;0,C40-B40+1,0)</f>
        <v>91</v>
      </c>
      <c r="E40" s="5">
        <v>930</v>
      </c>
      <c r="F40" s="5"/>
      <c r="G40" s="6">
        <f>E40/366*D40</f>
        <v>231.2295081967213</v>
      </c>
    </row>
    <row r="41" spans="1:7" x14ac:dyDescent="0.3">
      <c r="A41" t="s">
        <v>94</v>
      </c>
      <c r="B41" s="3">
        <v>24654</v>
      </c>
      <c r="C41" s="3">
        <v>24928</v>
      </c>
      <c r="D41" s="4">
        <f t="shared" si="7"/>
        <v>275</v>
      </c>
      <c r="E41" s="5">
        <v>1000</v>
      </c>
      <c r="F41" s="5"/>
      <c r="G41" s="6">
        <f>E41/366*D41</f>
        <v>751.36612021857923</v>
      </c>
    </row>
    <row r="42" spans="1:7" x14ac:dyDescent="0.3">
      <c r="B42" s="7"/>
      <c r="C42" s="7"/>
      <c r="D42" s="4">
        <f>SUM(D40:D41)</f>
        <v>366</v>
      </c>
      <c r="E42" s="5"/>
      <c r="F42" s="5"/>
      <c r="G42" s="13">
        <f>SUM(G40:G41)</f>
        <v>982.59562841530055</v>
      </c>
    </row>
    <row r="44" spans="1:7" x14ac:dyDescent="0.3">
      <c r="A44" s="8" t="s">
        <v>27</v>
      </c>
      <c r="B44" s="1" t="s">
        <v>0</v>
      </c>
      <c r="C44" s="1" t="s">
        <v>1</v>
      </c>
      <c r="D44" s="1"/>
      <c r="E44" s="1" t="s">
        <v>2</v>
      </c>
      <c r="F44" s="2" t="s">
        <v>3</v>
      </c>
    </row>
    <row r="45" spans="1:7" x14ac:dyDescent="0.3">
      <c r="A45" t="s">
        <v>42</v>
      </c>
      <c r="B45" s="3">
        <v>24563</v>
      </c>
      <c r="C45" s="3">
        <v>24653</v>
      </c>
      <c r="D45" s="4">
        <f t="shared" ref="D45:D46" si="8">IF(B45&gt;0,C45-B45+1,0)</f>
        <v>91</v>
      </c>
      <c r="E45" s="5">
        <v>965</v>
      </c>
      <c r="F45" s="5"/>
      <c r="G45" s="6">
        <f>E45/366*D45</f>
        <v>239.93169398907102</v>
      </c>
    </row>
    <row r="46" spans="1:7" x14ac:dyDescent="0.3">
      <c r="B46" s="3">
        <v>24654</v>
      </c>
      <c r="C46" s="3">
        <v>24928</v>
      </c>
      <c r="D46" s="4">
        <f t="shared" si="8"/>
        <v>275</v>
      </c>
      <c r="E46" s="5">
        <v>1040</v>
      </c>
      <c r="F46" s="5"/>
      <c r="G46" s="6">
        <f>E46/366*D46</f>
        <v>781.42076502732243</v>
      </c>
    </row>
    <row r="47" spans="1:7" x14ac:dyDescent="0.3">
      <c r="B47" s="7"/>
      <c r="C47" s="7"/>
      <c r="D47" s="4">
        <f>SUM(D45:D46)</f>
        <v>366</v>
      </c>
      <c r="E47" s="5"/>
      <c r="F47" s="5"/>
      <c r="G47" s="13">
        <f>SUM(G45:G46)</f>
        <v>1021.3524590163935</v>
      </c>
    </row>
    <row r="49" spans="1:7" x14ac:dyDescent="0.3">
      <c r="A49" s="8" t="s">
        <v>30</v>
      </c>
      <c r="B49" s="1" t="s">
        <v>0</v>
      </c>
      <c r="C49" s="1" t="s">
        <v>1</v>
      </c>
      <c r="D49" s="1"/>
      <c r="E49" s="1" t="s">
        <v>2</v>
      </c>
      <c r="F49" s="2" t="s">
        <v>3</v>
      </c>
    </row>
    <row r="50" spans="1:7" x14ac:dyDescent="0.3">
      <c r="A50" t="s">
        <v>45</v>
      </c>
      <c r="B50" s="3">
        <v>24563</v>
      </c>
      <c r="C50" s="3">
        <v>24653</v>
      </c>
      <c r="D50" s="4">
        <f t="shared" ref="D50:D51" si="9">IF(B50&gt;0,C50-B50+1,0)</f>
        <v>91</v>
      </c>
      <c r="E50" s="5">
        <v>1005</v>
      </c>
      <c r="F50" s="5"/>
      <c r="G50" s="6">
        <f>E50/366*D50</f>
        <v>249.87704918032787</v>
      </c>
    </row>
    <row r="51" spans="1:7" x14ac:dyDescent="0.3">
      <c r="B51" s="3">
        <v>24654</v>
      </c>
      <c r="C51" s="3">
        <v>24928</v>
      </c>
      <c r="D51" s="4">
        <f t="shared" si="9"/>
        <v>275</v>
      </c>
      <c r="E51" s="5">
        <v>1080</v>
      </c>
      <c r="F51" s="5"/>
      <c r="G51" s="6">
        <f>E51/366*D51</f>
        <v>811.47540983606564</v>
      </c>
    </row>
    <row r="52" spans="1:7" x14ac:dyDescent="0.3">
      <c r="B52" s="7"/>
      <c r="C52" s="7"/>
      <c r="D52" s="4">
        <f>SUM(D50:D51)</f>
        <v>366</v>
      </c>
      <c r="E52" s="5"/>
      <c r="F52" s="5"/>
      <c r="G52" s="13">
        <f>SUM(G50:G51)</f>
        <v>1061.3524590163936</v>
      </c>
    </row>
    <row r="54" spans="1:7" x14ac:dyDescent="0.3">
      <c r="A54" s="8" t="s">
        <v>30</v>
      </c>
      <c r="B54" s="1" t="s">
        <v>0</v>
      </c>
      <c r="C54" s="1" t="s">
        <v>1</v>
      </c>
      <c r="D54" s="1"/>
      <c r="E54" s="1" t="s">
        <v>2</v>
      </c>
      <c r="F54" s="2" t="s">
        <v>3</v>
      </c>
    </row>
    <row r="55" spans="1:7" x14ac:dyDescent="0.3">
      <c r="A55" t="s">
        <v>46</v>
      </c>
      <c r="B55" s="3">
        <v>24563</v>
      </c>
      <c r="C55" s="3">
        <v>24653</v>
      </c>
      <c r="D55" s="4">
        <f t="shared" ref="D55:D56" si="10">IF(B55&gt;0,C55-B55+1,0)</f>
        <v>91</v>
      </c>
      <c r="E55" s="5">
        <v>1045</v>
      </c>
      <c r="F55" s="5"/>
      <c r="G55" s="6">
        <f>E55/366*D55</f>
        <v>259.8224043715847</v>
      </c>
    </row>
    <row r="56" spans="1:7" x14ac:dyDescent="0.3">
      <c r="B56" s="3">
        <v>24654</v>
      </c>
      <c r="C56" s="3">
        <v>24928</v>
      </c>
      <c r="D56" s="4">
        <f t="shared" si="10"/>
        <v>275</v>
      </c>
      <c r="E56" s="5">
        <v>1125</v>
      </c>
      <c r="F56" s="5"/>
      <c r="G56" s="6">
        <f>E56/366*D56</f>
        <v>845.28688524590166</v>
      </c>
    </row>
    <row r="57" spans="1:7" x14ac:dyDescent="0.3">
      <c r="B57" s="7"/>
      <c r="C57" s="7"/>
      <c r="D57" s="4">
        <f>SUM(D55:D56)</f>
        <v>366</v>
      </c>
      <c r="E57" s="5"/>
      <c r="F57" s="5"/>
      <c r="G57" s="13">
        <f>SUM(G55:G56)</f>
        <v>1105.1092896174864</v>
      </c>
    </row>
    <row r="59" spans="1:7" x14ac:dyDescent="0.3">
      <c r="A59" s="8" t="s">
        <v>30</v>
      </c>
      <c r="B59" s="1" t="s">
        <v>0</v>
      </c>
      <c r="C59" s="1" t="s">
        <v>1</v>
      </c>
      <c r="D59" s="1"/>
      <c r="E59" s="1" t="s">
        <v>2</v>
      </c>
      <c r="F59" s="2" t="s">
        <v>3</v>
      </c>
    </row>
    <row r="60" spans="1:7" x14ac:dyDescent="0.3">
      <c r="A60" t="s">
        <v>47</v>
      </c>
      <c r="B60" s="3">
        <v>24563</v>
      </c>
      <c r="C60" s="3">
        <v>24653</v>
      </c>
      <c r="D60" s="4">
        <f t="shared" ref="D60:D61" si="11">IF(B60&gt;0,C60-B60+1,0)</f>
        <v>91</v>
      </c>
      <c r="E60" s="5">
        <v>1080</v>
      </c>
      <c r="F60" s="5"/>
      <c r="G60" s="6">
        <f>E60/366*D60</f>
        <v>268.52459016393442</v>
      </c>
    </row>
    <row r="61" spans="1:7" x14ac:dyDescent="0.3">
      <c r="A61" t="s">
        <v>48</v>
      </c>
      <c r="B61" s="3">
        <v>24654</v>
      </c>
      <c r="C61" s="3">
        <v>24928</v>
      </c>
      <c r="D61" s="4">
        <f t="shared" si="11"/>
        <v>275</v>
      </c>
      <c r="E61" s="5">
        <v>1160</v>
      </c>
      <c r="F61" s="5"/>
      <c r="G61" s="6">
        <f>E61/366*D61</f>
        <v>871.58469945355193</v>
      </c>
    </row>
    <row r="62" spans="1:7" x14ac:dyDescent="0.3">
      <c r="B62" s="7"/>
      <c r="C62" s="7"/>
      <c r="D62" s="4">
        <f>SUM(D60:D61)</f>
        <v>366</v>
      </c>
      <c r="E62" s="5"/>
      <c r="F62" s="5"/>
      <c r="G62" s="13">
        <f>SUM(G60:G61)</f>
        <v>1140.1092896174864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62"/>
  <sheetViews>
    <sheetView workbookViewId="0">
      <selection activeCell="M38" sqref="M38"/>
    </sheetView>
  </sheetViews>
  <sheetFormatPr defaultRowHeight="14.4" x14ac:dyDescent="0.3"/>
  <cols>
    <col min="1" max="1" width="27.77734375" bestFit="1" customWidth="1"/>
    <col min="2" max="3" width="10.44140625" bestFit="1" customWidth="1"/>
    <col min="5" max="5" width="10.77734375" bestFit="1" customWidth="1"/>
    <col min="6" max="6" width="9.5546875" bestFit="1" customWidth="1"/>
    <col min="7" max="7" width="11.21875" customWidth="1"/>
  </cols>
  <sheetData>
    <row r="1" spans="1:9" x14ac:dyDescent="0.3">
      <c r="A1" s="8" t="s">
        <v>4</v>
      </c>
    </row>
    <row r="4" spans="1:9" x14ac:dyDescent="0.3">
      <c r="A4" s="8" t="s">
        <v>80</v>
      </c>
      <c r="B4" s="1" t="s">
        <v>0</v>
      </c>
      <c r="C4" s="1" t="s">
        <v>1</v>
      </c>
      <c r="D4" s="1"/>
      <c r="E4" s="1" t="s">
        <v>2</v>
      </c>
      <c r="F4" s="2" t="s">
        <v>3</v>
      </c>
    </row>
    <row r="5" spans="1:9" x14ac:dyDescent="0.3">
      <c r="B5" s="3">
        <v>24198</v>
      </c>
      <c r="C5" s="3">
        <v>24562</v>
      </c>
      <c r="D5" s="4">
        <f t="shared" ref="D5:D6" si="0">IF(B5&gt;0,C5-B5+1,0)</f>
        <v>365</v>
      </c>
      <c r="E5" s="5">
        <v>675</v>
      </c>
      <c r="F5" s="5"/>
      <c r="G5" s="6">
        <f>E5/365*D5</f>
        <v>675</v>
      </c>
      <c r="I5" s="14" t="s">
        <v>92</v>
      </c>
    </row>
    <row r="6" spans="1:9" x14ac:dyDescent="0.3">
      <c r="B6" s="3"/>
      <c r="C6" s="3"/>
      <c r="D6" s="4">
        <f t="shared" si="0"/>
        <v>0</v>
      </c>
      <c r="E6" s="5"/>
      <c r="F6" s="5"/>
      <c r="G6" s="6">
        <f>E6/365*D6</f>
        <v>0</v>
      </c>
      <c r="I6" s="14"/>
    </row>
    <row r="7" spans="1:9" x14ac:dyDescent="0.3">
      <c r="B7" s="3"/>
      <c r="C7" s="3"/>
      <c r="D7" s="4">
        <f>SUM(D5:D6)</f>
        <v>365</v>
      </c>
      <c r="E7" s="5"/>
      <c r="F7" s="5"/>
      <c r="G7" s="13">
        <f>SUM(G5:G6)</f>
        <v>675</v>
      </c>
    </row>
    <row r="9" spans="1:9" x14ac:dyDescent="0.3">
      <c r="A9" s="8" t="s">
        <v>123</v>
      </c>
      <c r="B9" s="1" t="s">
        <v>0</v>
      </c>
      <c r="C9" s="1" t="s">
        <v>1</v>
      </c>
      <c r="D9" s="1"/>
      <c r="E9" s="1" t="s">
        <v>2</v>
      </c>
      <c r="F9" s="2" t="s">
        <v>3</v>
      </c>
    </row>
    <row r="10" spans="1:9" x14ac:dyDescent="0.3">
      <c r="A10" t="s">
        <v>35</v>
      </c>
      <c r="B10" s="3">
        <v>24198</v>
      </c>
      <c r="C10" s="3">
        <v>24562</v>
      </c>
      <c r="D10" s="4">
        <f t="shared" ref="D10:D11" si="1">IF(B10&gt;0,C10-B10+1,0)</f>
        <v>365</v>
      </c>
      <c r="E10" s="5">
        <v>700</v>
      </c>
      <c r="F10" s="5"/>
      <c r="G10" s="6">
        <f t="shared" ref="G10:G11" si="2">E10/365*D10</f>
        <v>700</v>
      </c>
      <c r="I10" s="14" t="s">
        <v>92</v>
      </c>
    </row>
    <row r="11" spans="1:9" x14ac:dyDescent="0.3">
      <c r="B11" s="3"/>
      <c r="C11" s="3"/>
      <c r="D11" s="4">
        <f t="shared" si="1"/>
        <v>0</v>
      </c>
      <c r="E11" s="5"/>
      <c r="F11" s="5"/>
      <c r="G11" s="6">
        <f t="shared" si="2"/>
        <v>0</v>
      </c>
      <c r="I11" s="14"/>
    </row>
    <row r="12" spans="1:9" x14ac:dyDescent="0.3">
      <c r="B12" s="7"/>
      <c r="C12" s="7"/>
      <c r="D12" s="4">
        <f>SUM(D10:D11)</f>
        <v>365</v>
      </c>
      <c r="E12" s="5"/>
      <c r="F12" s="5"/>
      <c r="G12" s="13">
        <f>SUM(G10:G11)</f>
        <v>700</v>
      </c>
    </row>
    <row r="14" spans="1:9" x14ac:dyDescent="0.3">
      <c r="A14" s="8" t="s">
        <v>123</v>
      </c>
      <c r="B14" s="1" t="s">
        <v>0</v>
      </c>
      <c r="C14" s="1" t="s">
        <v>1</v>
      </c>
      <c r="D14" s="1"/>
      <c r="E14" s="1" t="s">
        <v>2</v>
      </c>
      <c r="F14" s="2" t="s">
        <v>3</v>
      </c>
    </row>
    <row r="15" spans="1:9" x14ac:dyDescent="0.3">
      <c r="A15" t="s">
        <v>36</v>
      </c>
      <c r="B15" s="3">
        <v>24198</v>
      </c>
      <c r="C15" s="3">
        <v>24562</v>
      </c>
      <c r="D15" s="4">
        <f t="shared" ref="D15:D16" si="3">IF(B15&gt;0,C15-B15+1,0)</f>
        <v>365</v>
      </c>
      <c r="E15" s="5">
        <v>740</v>
      </c>
      <c r="F15" s="5"/>
      <c r="G15" s="6">
        <f t="shared" ref="G15:G16" si="4">E15/365*D15</f>
        <v>740</v>
      </c>
      <c r="I15" s="14" t="s">
        <v>92</v>
      </c>
    </row>
    <row r="16" spans="1:9" x14ac:dyDescent="0.3">
      <c r="B16" s="3"/>
      <c r="C16" s="3"/>
      <c r="D16" s="4">
        <f t="shared" si="3"/>
        <v>0</v>
      </c>
      <c r="E16" s="5"/>
      <c r="F16" s="5"/>
      <c r="G16" s="6">
        <f t="shared" si="4"/>
        <v>0</v>
      </c>
      <c r="I16" s="14"/>
    </row>
    <row r="17" spans="1:9" x14ac:dyDescent="0.3">
      <c r="B17" s="7"/>
      <c r="C17" s="7"/>
      <c r="D17" s="4">
        <f>SUM(D15:D16)</f>
        <v>365</v>
      </c>
      <c r="E17" s="5"/>
      <c r="F17" s="5"/>
      <c r="G17" s="13">
        <f>SUM(G15:G16)</f>
        <v>740</v>
      </c>
    </row>
    <row r="19" spans="1:9" x14ac:dyDescent="0.3">
      <c r="A19" s="8" t="s">
        <v>123</v>
      </c>
      <c r="B19" s="1" t="s">
        <v>0</v>
      </c>
      <c r="C19" s="1" t="s">
        <v>1</v>
      </c>
      <c r="D19" s="1"/>
      <c r="E19" s="1" t="s">
        <v>2</v>
      </c>
      <c r="F19" s="2" t="s">
        <v>3</v>
      </c>
    </row>
    <row r="20" spans="1:9" x14ac:dyDescent="0.3">
      <c r="A20" t="s">
        <v>37</v>
      </c>
      <c r="B20" s="3">
        <v>24198</v>
      </c>
      <c r="C20" s="3">
        <v>24562</v>
      </c>
      <c r="D20" s="4">
        <f t="shared" ref="D20:D21" si="5">IF(B20&gt;0,C20-B20+1,0)</f>
        <v>365</v>
      </c>
      <c r="E20" s="5">
        <v>775</v>
      </c>
      <c r="F20" s="5"/>
      <c r="G20" s="6">
        <f t="shared" ref="G20:G21" si="6">E20/365*D20</f>
        <v>775</v>
      </c>
      <c r="I20" s="14" t="s">
        <v>92</v>
      </c>
    </row>
    <row r="21" spans="1:9" x14ac:dyDescent="0.3">
      <c r="B21" s="3"/>
      <c r="C21" s="3"/>
      <c r="D21" s="4">
        <f t="shared" si="5"/>
        <v>0</v>
      </c>
      <c r="E21" s="5"/>
      <c r="F21" s="5"/>
      <c r="G21" s="6">
        <f t="shared" si="6"/>
        <v>0</v>
      </c>
      <c r="I21" s="14"/>
    </row>
    <row r="22" spans="1:9" x14ac:dyDescent="0.3">
      <c r="B22" s="7"/>
      <c r="C22" s="7"/>
      <c r="D22" s="4">
        <f>SUM(D20:D21)</f>
        <v>365</v>
      </c>
      <c r="E22" s="5"/>
      <c r="F22" s="5"/>
      <c r="G22" s="13">
        <f>SUM(G20:G21)</f>
        <v>775</v>
      </c>
    </row>
    <row r="24" spans="1:9" x14ac:dyDescent="0.3">
      <c r="A24" s="8" t="s">
        <v>123</v>
      </c>
      <c r="B24" s="1" t="s">
        <v>0</v>
      </c>
      <c r="C24" s="1" t="s">
        <v>1</v>
      </c>
      <c r="D24" s="1"/>
      <c r="E24" s="1" t="s">
        <v>2</v>
      </c>
      <c r="F24" s="2" t="s">
        <v>3</v>
      </c>
    </row>
    <row r="25" spans="1:9" x14ac:dyDescent="0.3">
      <c r="A25" t="s">
        <v>38</v>
      </c>
      <c r="B25" s="3">
        <v>24198</v>
      </c>
      <c r="C25" s="3">
        <v>24562</v>
      </c>
      <c r="D25" s="4">
        <f t="shared" ref="D25:D26" si="7">IF(B25&gt;0,C25-B25+1,0)</f>
        <v>365</v>
      </c>
      <c r="E25" s="5">
        <v>805</v>
      </c>
      <c r="F25" s="5"/>
      <c r="G25" s="6">
        <f t="shared" ref="G25:G26" si="8">E25/365*D25</f>
        <v>805</v>
      </c>
      <c r="I25" s="14" t="s">
        <v>92</v>
      </c>
    </row>
    <row r="26" spans="1:9" x14ac:dyDescent="0.3">
      <c r="B26" s="3"/>
      <c r="C26" s="3"/>
      <c r="D26" s="4">
        <f t="shared" si="7"/>
        <v>0</v>
      </c>
      <c r="E26" s="5"/>
      <c r="F26" s="5"/>
      <c r="G26" s="6">
        <f t="shared" si="8"/>
        <v>0</v>
      </c>
      <c r="I26" s="14"/>
    </row>
    <row r="27" spans="1:9" x14ac:dyDescent="0.3">
      <c r="B27" s="7"/>
      <c r="C27" s="7"/>
      <c r="D27" s="4">
        <f>SUM(D25:D26)</f>
        <v>365</v>
      </c>
      <c r="E27" s="5"/>
      <c r="F27" s="5"/>
      <c r="G27" s="13">
        <f>SUM(G25:G26)</f>
        <v>805</v>
      </c>
    </row>
    <row r="29" spans="1:9" x14ac:dyDescent="0.3">
      <c r="A29" s="8" t="s">
        <v>123</v>
      </c>
      <c r="B29" s="1" t="s">
        <v>0</v>
      </c>
      <c r="C29" s="1" t="s">
        <v>1</v>
      </c>
      <c r="D29" s="1"/>
      <c r="E29" s="1" t="s">
        <v>2</v>
      </c>
      <c r="F29" s="2" t="s">
        <v>3</v>
      </c>
    </row>
    <row r="30" spans="1:9" x14ac:dyDescent="0.3">
      <c r="A30" t="s">
        <v>39</v>
      </c>
      <c r="B30" s="3">
        <v>24198</v>
      </c>
      <c r="C30" s="3">
        <v>24562</v>
      </c>
      <c r="D30" s="4">
        <f t="shared" ref="D30:D31" si="9">IF(B30&gt;0,C30-B30+1,0)</f>
        <v>365</v>
      </c>
      <c r="E30" s="5">
        <v>845</v>
      </c>
      <c r="F30" s="5"/>
      <c r="G30" s="6">
        <f t="shared" ref="G30:G31" si="10">E30/365*D30</f>
        <v>845</v>
      </c>
      <c r="I30" s="14" t="s">
        <v>92</v>
      </c>
    </row>
    <row r="31" spans="1:9" x14ac:dyDescent="0.3">
      <c r="B31" s="3"/>
      <c r="C31" s="3"/>
      <c r="D31" s="4">
        <f t="shared" si="9"/>
        <v>0</v>
      </c>
      <c r="E31" s="5"/>
      <c r="F31" s="5"/>
      <c r="G31" s="6">
        <f t="shared" si="10"/>
        <v>0</v>
      </c>
      <c r="I31" s="14"/>
    </row>
    <row r="32" spans="1:9" x14ac:dyDescent="0.3">
      <c r="B32" s="7"/>
      <c r="C32" s="7"/>
      <c r="D32" s="4">
        <f>SUM(D30:D31)</f>
        <v>365</v>
      </c>
      <c r="E32" s="5"/>
      <c r="F32" s="5"/>
      <c r="G32" s="13">
        <f>SUM(G30:G31)</f>
        <v>845</v>
      </c>
    </row>
    <row r="34" spans="1:9" x14ac:dyDescent="0.3">
      <c r="A34" s="8" t="s">
        <v>123</v>
      </c>
      <c r="B34" s="1" t="s">
        <v>0</v>
      </c>
      <c r="C34" s="1" t="s">
        <v>1</v>
      </c>
      <c r="D34" s="1"/>
      <c r="E34" s="1" t="s">
        <v>2</v>
      </c>
      <c r="F34" s="2" t="s">
        <v>3</v>
      </c>
    </row>
    <row r="35" spans="1:9" x14ac:dyDescent="0.3">
      <c r="A35" t="s">
        <v>40</v>
      </c>
      <c r="B35" s="3">
        <v>24198</v>
      </c>
      <c r="C35" s="3">
        <v>24562</v>
      </c>
      <c r="D35" s="4">
        <f t="shared" ref="D35:D36" si="11">IF(B35&gt;0,C35-B35+1,0)</f>
        <v>365</v>
      </c>
      <c r="E35" s="5">
        <v>885</v>
      </c>
      <c r="F35" s="5"/>
      <c r="G35" s="6">
        <f t="shared" ref="G35:G36" si="12">E35/365*D35</f>
        <v>885</v>
      </c>
      <c r="I35" s="14" t="s">
        <v>92</v>
      </c>
    </row>
    <row r="36" spans="1:9" x14ac:dyDescent="0.3">
      <c r="B36" s="3"/>
      <c r="C36" s="3"/>
      <c r="D36" s="4">
        <f t="shared" si="11"/>
        <v>0</v>
      </c>
      <c r="E36" s="5"/>
      <c r="F36" s="5"/>
      <c r="G36" s="6">
        <f t="shared" si="12"/>
        <v>0</v>
      </c>
      <c r="I36" s="14"/>
    </row>
    <row r="37" spans="1:9" x14ac:dyDescent="0.3">
      <c r="B37" s="7"/>
      <c r="C37" s="7"/>
      <c r="D37" s="4">
        <f>SUM(D35:D36)</f>
        <v>365</v>
      </c>
      <c r="E37" s="5"/>
      <c r="F37" s="5"/>
      <c r="G37" s="13">
        <f>SUM(G35:G36)</f>
        <v>885</v>
      </c>
    </row>
    <row r="39" spans="1:9" x14ac:dyDescent="0.3">
      <c r="A39" s="8" t="s">
        <v>123</v>
      </c>
      <c r="B39" s="1" t="s">
        <v>0</v>
      </c>
      <c r="C39" s="1" t="s">
        <v>1</v>
      </c>
      <c r="D39" s="1"/>
      <c r="E39" s="1" t="s">
        <v>2</v>
      </c>
      <c r="F39" s="2" t="s">
        <v>3</v>
      </c>
    </row>
    <row r="40" spans="1:9" x14ac:dyDescent="0.3">
      <c r="A40" t="s">
        <v>114</v>
      </c>
      <c r="B40" s="3">
        <v>24198</v>
      </c>
      <c r="C40" s="3">
        <v>24562</v>
      </c>
      <c r="D40" s="4">
        <f t="shared" ref="D40:D41" si="13">IF(B40&gt;0,C40-B40+1,0)</f>
        <v>365</v>
      </c>
      <c r="E40" s="5">
        <v>930</v>
      </c>
      <c r="F40" s="5"/>
      <c r="G40" s="6">
        <f t="shared" ref="G40:G41" si="14">E40/365*D40</f>
        <v>930</v>
      </c>
      <c r="I40" s="14" t="s">
        <v>92</v>
      </c>
    </row>
    <row r="41" spans="1:9" x14ac:dyDescent="0.3">
      <c r="A41" t="s">
        <v>94</v>
      </c>
      <c r="B41" s="3"/>
      <c r="C41" s="3"/>
      <c r="D41" s="4">
        <f t="shared" si="13"/>
        <v>0</v>
      </c>
      <c r="E41" s="5"/>
      <c r="F41" s="5"/>
      <c r="G41" s="6">
        <f t="shared" si="14"/>
        <v>0</v>
      </c>
      <c r="I41" s="14"/>
    </row>
    <row r="42" spans="1:9" x14ac:dyDescent="0.3">
      <c r="B42" s="7"/>
      <c r="C42" s="7"/>
      <c r="D42" s="4">
        <f>SUM(D40:D41)</f>
        <v>365</v>
      </c>
      <c r="E42" s="5"/>
      <c r="F42" s="5"/>
      <c r="G42" s="13">
        <f>SUM(G40:G41)</f>
        <v>930</v>
      </c>
    </row>
    <row r="44" spans="1:9" x14ac:dyDescent="0.3">
      <c r="A44" s="8" t="s">
        <v>27</v>
      </c>
      <c r="B44" s="1" t="s">
        <v>0</v>
      </c>
      <c r="C44" s="1" t="s">
        <v>1</v>
      </c>
      <c r="D44" s="1"/>
      <c r="E44" s="1" t="s">
        <v>2</v>
      </c>
      <c r="F44" s="2" t="s">
        <v>3</v>
      </c>
    </row>
    <row r="45" spans="1:9" x14ac:dyDescent="0.3">
      <c r="A45" t="s">
        <v>42</v>
      </c>
      <c r="B45" s="3">
        <v>24198</v>
      </c>
      <c r="C45" s="3">
        <v>24562</v>
      </c>
      <c r="D45" s="4">
        <f t="shared" ref="D45:D46" si="15">IF(B45&gt;0,C45-B45+1,0)</f>
        <v>365</v>
      </c>
      <c r="E45" s="5">
        <v>965</v>
      </c>
      <c r="F45" s="5"/>
      <c r="G45" s="6">
        <f t="shared" ref="G45:G46" si="16">E45/365*D45</f>
        <v>965</v>
      </c>
      <c r="I45" s="14" t="s">
        <v>92</v>
      </c>
    </row>
    <row r="46" spans="1:9" x14ac:dyDescent="0.3">
      <c r="B46" s="3"/>
      <c r="C46" s="3"/>
      <c r="D46" s="4">
        <f t="shared" si="15"/>
        <v>0</v>
      </c>
      <c r="E46" s="5"/>
      <c r="F46" s="5"/>
      <c r="G46" s="6">
        <f t="shared" si="16"/>
        <v>0</v>
      </c>
      <c r="I46" s="14"/>
    </row>
    <row r="47" spans="1:9" x14ac:dyDescent="0.3">
      <c r="B47" s="7"/>
      <c r="C47" s="7"/>
      <c r="D47" s="4">
        <f>SUM(D45:D46)</f>
        <v>365</v>
      </c>
      <c r="E47" s="5"/>
      <c r="F47" s="5"/>
      <c r="G47" s="13">
        <f>SUM(G45:G46)</f>
        <v>965</v>
      </c>
    </row>
    <row r="49" spans="1:9" x14ac:dyDescent="0.3">
      <c r="A49" s="8" t="s">
        <v>30</v>
      </c>
      <c r="B49" s="1" t="s">
        <v>0</v>
      </c>
      <c r="C49" s="1" t="s">
        <v>1</v>
      </c>
      <c r="D49" s="1"/>
      <c r="E49" s="1" t="s">
        <v>2</v>
      </c>
      <c r="F49" s="2" t="s">
        <v>3</v>
      </c>
    </row>
    <row r="50" spans="1:9" x14ac:dyDescent="0.3">
      <c r="A50" t="s">
        <v>45</v>
      </c>
      <c r="B50" s="3">
        <v>24198</v>
      </c>
      <c r="C50" s="3">
        <v>24562</v>
      </c>
      <c r="D50" s="4">
        <f t="shared" ref="D50:D51" si="17">IF(B50&gt;0,C50-B50+1,0)</f>
        <v>365</v>
      </c>
      <c r="E50" s="5">
        <v>1005</v>
      </c>
      <c r="F50" s="5"/>
      <c r="G50" s="6">
        <f t="shared" ref="G50:G51" si="18">E50/365*D50</f>
        <v>1005</v>
      </c>
      <c r="I50" s="14" t="s">
        <v>92</v>
      </c>
    </row>
    <row r="51" spans="1:9" x14ac:dyDescent="0.3">
      <c r="B51" s="3"/>
      <c r="C51" s="3"/>
      <c r="D51" s="4">
        <f t="shared" si="17"/>
        <v>0</v>
      </c>
      <c r="E51" s="5"/>
      <c r="F51" s="5"/>
      <c r="G51" s="6">
        <f t="shared" si="18"/>
        <v>0</v>
      </c>
      <c r="I51" s="14"/>
    </row>
    <row r="52" spans="1:9" x14ac:dyDescent="0.3">
      <c r="B52" s="7"/>
      <c r="C52" s="7"/>
      <c r="D52" s="4">
        <f>SUM(D50:D51)</f>
        <v>365</v>
      </c>
      <c r="E52" s="5"/>
      <c r="F52" s="5"/>
      <c r="G52" s="13">
        <f>SUM(G50:G51)</f>
        <v>1005</v>
      </c>
    </row>
    <row r="54" spans="1:9" x14ac:dyDescent="0.3">
      <c r="A54" s="8" t="s">
        <v>30</v>
      </c>
      <c r="B54" s="1" t="s">
        <v>0</v>
      </c>
      <c r="C54" s="1" t="s">
        <v>1</v>
      </c>
      <c r="D54" s="1"/>
      <c r="E54" s="1" t="s">
        <v>2</v>
      </c>
      <c r="F54" s="2" t="s">
        <v>3</v>
      </c>
    </row>
    <row r="55" spans="1:9" x14ac:dyDescent="0.3">
      <c r="A55" t="s">
        <v>46</v>
      </c>
      <c r="B55" s="3">
        <v>24198</v>
      </c>
      <c r="C55" s="3">
        <v>24562</v>
      </c>
      <c r="D55" s="4">
        <f t="shared" ref="D55:D56" si="19">IF(B55&gt;0,C55-B55+1,0)</f>
        <v>365</v>
      </c>
      <c r="E55" s="5">
        <v>1045</v>
      </c>
      <c r="F55" s="5"/>
      <c r="G55" s="6">
        <f t="shared" ref="G55:G56" si="20">E55/365*D55</f>
        <v>1045</v>
      </c>
      <c r="I55" s="14" t="s">
        <v>92</v>
      </c>
    </row>
    <row r="56" spans="1:9" x14ac:dyDescent="0.3">
      <c r="B56" s="3"/>
      <c r="C56" s="3"/>
      <c r="D56" s="4">
        <f t="shared" si="19"/>
        <v>0</v>
      </c>
      <c r="E56" s="5"/>
      <c r="F56" s="5"/>
      <c r="G56" s="6">
        <f t="shared" si="20"/>
        <v>0</v>
      </c>
      <c r="I56" s="14"/>
    </row>
    <row r="57" spans="1:9" x14ac:dyDescent="0.3">
      <c r="B57" s="7"/>
      <c r="C57" s="7"/>
      <c r="D57" s="4">
        <f>SUM(D55:D56)</f>
        <v>365</v>
      </c>
      <c r="E57" s="5"/>
      <c r="F57" s="5"/>
      <c r="G57" s="13">
        <f>SUM(G55:G56)</f>
        <v>1045</v>
      </c>
    </row>
    <row r="59" spans="1:9" x14ac:dyDescent="0.3">
      <c r="A59" s="8" t="s">
        <v>30</v>
      </c>
      <c r="B59" s="1" t="s">
        <v>0</v>
      </c>
      <c r="C59" s="1" t="s">
        <v>1</v>
      </c>
      <c r="D59" s="1"/>
      <c r="E59" s="1" t="s">
        <v>2</v>
      </c>
      <c r="F59" s="2" t="s">
        <v>3</v>
      </c>
    </row>
    <row r="60" spans="1:9" x14ac:dyDescent="0.3">
      <c r="A60" t="s">
        <v>47</v>
      </c>
      <c r="B60" s="3">
        <v>24198</v>
      </c>
      <c r="C60" s="3">
        <v>24562</v>
      </c>
      <c r="D60" s="4">
        <f t="shared" ref="D60:D61" si="21">IF(B60&gt;0,C60-B60+1,0)</f>
        <v>365</v>
      </c>
      <c r="E60" s="5">
        <v>1080</v>
      </c>
      <c r="F60" s="5"/>
      <c r="G60" s="6">
        <f t="shared" ref="G60:G61" si="22">E60/365*D60</f>
        <v>1080</v>
      </c>
      <c r="I60" s="14" t="s">
        <v>92</v>
      </c>
    </row>
    <row r="61" spans="1:9" x14ac:dyDescent="0.3">
      <c r="A61" t="s">
        <v>48</v>
      </c>
      <c r="B61" s="3"/>
      <c r="C61" s="3"/>
      <c r="D61" s="4">
        <f t="shared" si="21"/>
        <v>0</v>
      </c>
      <c r="E61" s="5"/>
      <c r="F61" s="5"/>
      <c r="G61" s="6">
        <f t="shared" si="22"/>
        <v>0</v>
      </c>
      <c r="I61" s="14"/>
    </row>
    <row r="62" spans="1:9" x14ac:dyDescent="0.3">
      <c r="B62" s="7"/>
      <c r="C62" s="7"/>
      <c r="D62" s="4">
        <f>SUM(D60:D61)</f>
        <v>365</v>
      </c>
      <c r="E62" s="5"/>
      <c r="F62" s="5"/>
      <c r="G62" s="13">
        <f>SUM(G60:G61)</f>
        <v>1080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topLeftCell="A28" workbookViewId="0">
      <selection activeCell="G41" sqref="G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40269</v>
      </c>
      <c r="C4" s="3">
        <v>40633</v>
      </c>
      <c r="D4" s="4">
        <f t="shared" ref="D4:D5" si="0">IF(B4&gt;0,C4-B4+1,0)</f>
        <v>365</v>
      </c>
      <c r="E4" s="5">
        <v>21157</v>
      </c>
      <c r="F4" s="5"/>
      <c r="G4" s="6">
        <v>21157</v>
      </c>
    </row>
    <row r="5" spans="1:7" x14ac:dyDescent="0.3">
      <c r="B5" s="3"/>
      <c r="C5" s="3"/>
      <c r="D5" s="4">
        <f t="shared" si="0"/>
        <v>0</v>
      </c>
      <c r="E5" s="5"/>
      <c r="F5" s="5"/>
      <c r="G5" s="6">
        <f>IF(D5&gt;0,((E5+F5)/$E$31)*$E5,0)</f>
        <v>0</v>
      </c>
    </row>
    <row r="6" spans="1:7" x14ac:dyDescent="0.3">
      <c r="B6" s="7"/>
      <c r="C6" s="7"/>
      <c r="D6" s="4">
        <f>SUM(D4:D5)</f>
        <v>365</v>
      </c>
      <c r="E6" s="5"/>
      <c r="F6" s="5"/>
      <c r="G6" s="13">
        <f>SUM(G4:G5)</f>
        <v>21157</v>
      </c>
    </row>
    <row r="8" spans="1:7" x14ac:dyDescent="0.3">
      <c r="A8" t="s">
        <v>6</v>
      </c>
      <c r="B8" s="1" t="s">
        <v>0</v>
      </c>
      <c r="C8" s="1" t="s">
        <v>1</v>
      </c>
      <c r="D8" s="1"/>
      <c r="E8" s="1" t="s">
        <v>2</v>
      </c>
      <c r="F8" s="2" t="s">
        <v>3</v>
      </c>
    </row>
    <row r="9" spans="1:7" x14ac:dyDescent="0.3">
      <c r="B9" s="3">
        <v>40269</v>
      </c>
      <c r="C9" s="3">
        <v>40633</v>
      </c>
      <c r="D9" s="4">
        <f t="shared" ref="D9:D10" si="1">IF(B9&gt;0,C9-B9+1,0)</f>
        <v>365</v>
      </c>
      <c r="E9" s="5">
        <v>22038</v>
      </c>
      <c r="F9" s="5"/>
      <c r="G9" s="6">
        <v>22038</v>
      </c>
    </row>
    <row r="10" spans="1:7" x14ac:dyDescent="0.3">
      <c r="B10" s="3"/>
      <c r="C10" s="3"/>
      <c r="D10" s="4">
        <f t="shared" si="1"/>
        <v>0</v>
      </c>
      <c r="E10" s="5"/>
      <c r="F10" s="5"/>
      <c r="G10" s="6">
        <f>IF(D10&gt;0,((E10+F10)/$E$31)*$E10,0)</f>
        <v>0</v>
      </c>
    </row>
    <row r="11" spans="1:7" x14ac:dyDescent="0.3">
      <c r="B11" s="7"/>
      <c r="C11" s="7"/>
      <c r="D11" s="4">
        <f>SUM(D9:D10)</f>
        <v>365</v>
      </c>
      <c r="E11" s="5"/>
      <c r="F11" s="5"/>
      <c r="G11" s="13">
        <f>SUM(G9:G10)</f>
        <v>22038</v>
      </c>
    </row>
    <row r="13" spans="1:7" x14ac:dyDescent="0.3">
      <c r="A13" t="s">
        <v>7</v>
      </c>
      <c r="B13" s="1" t="s">
        <v>0</v>
      </c>
      <c r="C13" s="1" t="s">
        <v>1</v>
      </c>
      <c r="D13" s="1"/>
      <c r="E13" s="1" t="s">
        <v>2</v>
      </c>
      <c r="F13" s="2" t="s">
        <v>3</v>
      </c>
    </row>
    <row r="14" spans="1:7" x14ac:dyDescent="0.3">
      <c r="B14" s="3">
        <v>40269</v>
      </c>
      <c r="C14" s="3">
        <v>40633</v>
      </c>
      <c r="D14" s="4">
        <f t="shared" ref="D14:D15" si="2">IF(B14&gt;0,C14-B14+1,0)</f>
        <v>365</v>
      </c>
      <c r="E14" s="5">
        <v>28199</v>
      </c>
      <c r="F14" s="5"/>
      <c r="G14" s="6">
        <v>28199</v>
      </c>
    </row>
    <row r="15" spans="1:7" x14ac:dyDescent="0.3">
      <c r="B15" s="3"/>
      <c r="C15" s="3"/>
      <c r="D15" s="4">
        <f t="shared" si="2"/>
        <v>0</v>
      </c>
      <c r="E15" s="5"/>
      <c r="F15" s="5"/>
      <c r="G15" s="6">
        <f>IF(D15&gt;0,((E15+F15)/$E$31)*$E15,0)</f>
        <v>0</v>
      </c>
    </row>
    <row r="16" spans="1:7" x14ac:dyDescent="0.3">
      <c r="B16" s="7"/>
      <c r="C16" s="7"/>
      <c r="D16" s="4">
        <f>SUM(D14:D15)</f>
        <v>365</v>
      </c>
      <c r="E16" s="5"/>
      <c r="F16" s="5"/>
      <c r="G16" s="13">
        <f>SUM(G14:G15)</f>
        <v>28199</v>
      </c>
    </row>
    <row r="18" spans="1:7" x14ac:dyDescent="0.3">
      <c r="A18" t="s">
        <v>8</v>
      </c>
      <c r="B18" s="1" t="s">
        <v>0</v>
      </c>
      <c r="C18" s="1" t="s">
        <v>1</v>
      </c>
      <c r="D18" s="1"/>
      <c r="E18" s="1" t="s">
        <v>2</v>
      </c>
      <c r="F18" s="2" t="s">
        <v>3</v>
      </c>
    </row>
    <row r="19" spans="1:7" x14ac:dyDescent="0.3">
      <c r="B19" s="3">
        <v>40269</v>
      </c>
      <c r="C19" s="3">
        <v>40633</v>
      </c>
      <c r="D19" s="4">
        <f t="shared" ref="D19:D20" si="3">IF(B19&gt;0,C19-B19+1,0)</f>
        <v>365</v>
      </c>
      <c r="E19" s="5">
        <v>29971</v>
      </c>
      <c r="F19" s="5"/>
      <c r="G19" s="6">
        <v>29971</v>
      </c>
    </row>
    <row r="20" spans="1:7" x14ac:dyDescent="0.3">
      <c r="B20" s="3"/>
      <c r="C20" s="3"/>
      <c r="D20" s="4">
        <f t="shared" si="3"/>
        <v>0</v>
      </c>
      <c r="E20" s="5"/>
      <c r="F20" s="5"/>
      <c r="G20" s="6">
        <f>IF(D20&gt;0,((E20+F20)/$E$31)*$E20,0)</f>
        <v>0</v>
      </c>
    </row>
    <row r="21" spans="1:7" x14ac:dyDescent="0.3">
      <c r="B21" s="7"/>
      <c r="C21" s="7"/>
      <c r="D21" s="4">
        <f>SUM(D19:D20)</f>
        <v>365</v>
      </c>
      <c r="E21" s="5"/>
      <c r="F21" s="5"/>
      <c r="G21" s="13">
        <f>SUM(G19:G20)</f>
        <v>29971</v>
      </c>
    </row>
    <row r="23" spans="1:7" x14ac:dyDescent="0.3">
      <c r="A23" t="s">
        <v>9</v>
      </c>
      <c r="B23" s="1" t="s">
        <v>0</v>
      </c>
      <c r="C23" s="1" t="s">
        <v>1</v>
      </c>
      <c r="D23" s="1"/>
      <c r="E23" s="1" t="s">
        <v>2</v>
      </c>
      <c r="F23" s="2" t="s">
        <v>3</v>
      </c>
    </row>
    <row r="24" spans="1:7" x14ac:dyDescent="0.3">
      <c r="B24" s="3">
        <v>40269</v>
      </c>
      <c r="C24" s="3">
        <v>40633</v>
      </c>
      <c r="D24" s="4">
        <f t="shared" ref="D24:D25" si="4">IF(B24&gt;0,C24-B24+1,0)</f>
        <v>365</v>
      </c>
      <c r="E24" s="5">
        <v>31263</v>
      </c>
      <c r="F24" s="5"/>
      <c r="G24" s="6">
        <v>31263</v>
      </c>
    </row>
    <row r="25" spans="1:7" x14ac:dyDescent="0.3">
      <c r="B25" s="3"/>
      <c r="C25" s="3"/>
      <c r="D25" s="4">
        <f t="shared" si="4"/>
        <v>0</v>
      </c>
      <c r="E25" s="5"/>
      <c r="F25" s="5"/>
      <c r="G25" s="6">
        <f>IF(D25&gt;0,((E25+F25)/$E$31)*$E25,0)</f>
        <v>0</v>
      </c>
    </row>
    <row r="26" spans="1:7" x14ac:dyDescent="0.3">
      <c r="B26" s="7"/>
      <c r="C26" s="7"/>
      <c r="D26" s="4">
        <f>SUM(D24:D25)</f>
        <v>365</v>
      </c>
      <c r="E26" s="5"/>
      <c r="F26" s="5"/>
      <c r="G26" s="13">
        <f>SUM(G24:G25)</f>
        <v>31263</v>
      </c>
    </row>
    <row r="28" spans="1:7" x14ac:dyDescent="0.3">
      <c r="A28" t="s">
        <v>10</v>
      </c>
      <c r="B28" s="1" t="s">
        <v>0</v>
      </c>
      <c r="C28" s="1" t="s">
        <v>1</v>
      </c>
      <c r="D28" s="1"/>
      <c r="E28" s="1" t="s">
        <v>2</v>
      </c>
      <c r="F28" s="2" t="s">
        <v>3</v>
      </c>
    </row>
    <row r="29" spans="1:7" x14ac:dyDescent="0.3">
      <c r="B29" s="3">
        <v>40269</v>
      </c>
      <c r="C29" s="3">
        <v>40633</v>
      </c>
      <c r="D29" s="4">
        <f t="shared" ref="D29:D30" si="5">IF(B29&gt;0,C29-B29+1,0)</f>
        <v>365</v>
      </c>
      <c r="E29" s="5">
        <v>31940</v>
      </c>
      <c r="F29" s="5"/>
      <c r="G29" s="6">
        <v>31940</v>
      </c>
    </row>
    <row r="30" spans="1:7" x14ac:dyDescent="0.3">
      <c r="B30" s="3"/>
      <c r="C30" s="3"/>
      <c r="D30" s="4">
        <f t="shared" si="5"/>
        <v>0</v>
      </c>
      <c r="E30" s="5"/>
      <c r="F30" s="5"/>
      <c r="G30" s="6">
        <f>IF(D30&gt;0,((E30+F30)/$E$31)*$E30,0)</f>
        <v>0</v>
      </c>
    </row>
    <row r="31" spans="1:7" x14ac:dyDescent="0.3">
      <c r="B31" s="7"/>
      <c r="C31" s="7"/>
      <c r="D31" s="4">
        <f>SUM(D29:D30)</f>
        <v>365</v>
      </c>
      <c r="E31" s="5"/>
      <c r="F31" s="5"/>
      <c r="G31" s="13">
        <f>SUM(G29:G30)</f>
        <v>31940</v>
      </c>
    </row>
    <row r="33" spans="1:7" x14ac:dyDescent="0.3">
      <c r="A33" t="s">
        <v>11</v>
      </c>
      <c r="B33" s="1" t="s">
        <v>0</v>
      </c>
      <c r="C33" s="1" t="s">
        <v>1</v>
      </c>
      <c r="D33" s="1"/>
      <c r="E33" s="1" t="s">
        <v>2</v>
      </c>
      <c r="F33" s="2" t="s">
        <v>3</v>
      </c>
    </row>
    <row r="34" spans="1:7" x14ac:dyDescent="0.3">
      <c r="B34" s="3">
        <v>40269</v>
      </c>
      <c r="C34" s="3">
        <v>40633</v>
      </c>
      <c r="D34" s="4">
        <f t="shared" ref="D34:D35" si="6">IF(B34&gt;0,C34-B34+1,0)</f>
        <v>365</v>
      </c>
      <c r="E34" s="5">
        <v>32827</v>
      </c>
      <c r="F34" s="5"/>
      <c r="G34" s="6">
        <v>32827</v>
      </c>
    </row>
    <row r="35" spans="1:7" x14ac:dyDescent="0.3">
      <c r="B35" s="3"/>
      <c r="C35" s="3"/>
      <c r="D35" s="4">
        <f t="shared" si="6"/>
        <v>0</v>
      </c>
      <c r="E35" s="5"/>
      <c r="F35" s="5"/>
      <c r="G35" s="6">
        <f>IF(D35&gt;0,((E35+F35)/$E$31)*$E35,0)</f>
        <v>0</v>
      </c>
    </row>
    <row r="36" spans="1:7" x14ac:dyDescent="0.3">
      <c r="B36" s="7"/>
      <c r="C36" s="7"/>
      <c r="D36" s="4">
        <f>SUM(D34:D35)</f>
        <v>365</v>
      </c>
      <c r="E36" s="5"/>
      <c r="F36" s="5"/>
      <c r="G36" s="13">
        <f>SUM(G34:G35)</f>
        <v>32827</v>
      </c>
    </row>
    <row r="38" spans="1:7" x14ac:dyDescent="0.3">
      <c r="A38" t="s">
        <v>12</v>
      </c>
      <c r="B38" s="1" t="s">
        <v>0</v>
      </c>
      <c r="C38" s="1" t="s">
        <v>1</v>
      </c>
      <c r="D38" s="1"/>
      <c r="E38" s="1" t="s">
        <v>2</v>
      </c>
      <c r="F38" s="2" t="s">
        <v>3</v>
      </c>
    </row>
    <row r="39" spans="1:7" x14ac:dyDescent="0.3">
      <c r="B39" s="3">
        <v>40269</v>
      </c>
      <c r="C39" s="3">
        <v>40633</v>
      </c>
      <c r="D39" s="4">
        <f t="shared" ref="D39:D40" si="7">IF(B39&gt;0,C39-B39+1,0)</f>
        <v>365</v>
      </c>
      <c r="E39" s="5">
        <v>34961</v>
      </c>
      <c r="F39" s="5"/>
      <c r="G39" s="6">
        <v>34961</v>
      </c>
    </row>
    <row r="40" spans="1:7" x14ac:dyDescent="0.3">
      <c r="B40" s="3"/>
      <c r="C40" s="3"/>
      <c r="D40" s="4">
        <f t="shared" si="7"/>
        <v>0</v>
      </c>
      <c r="E40" s="5"/>
      <c r="F40" s="5"/>
      <c r="G40" s="6">
        <f>IF(D40&gt;0,((E40+F40)/$E$31)*$E40,0)</f>
        <v>0</v>
      </c>
    </row>
    <row r="41" spans="1:7" x14ac:dyDescent="0.3">
      <c r="B41" s="7"/>
      <c r="C41" s="7"/>
      <c r="D41" s="4">
        <f>SUM(D39:D40)</f>
        <v>365</v>
      </c>
      <c r="E41" s="5"/>
      <c r="F41" s="5"/>
      <c r="G41" s="13">
        <f>SUM(G39:G40)</f>
        <v>34961</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69"/>
  <sheetViews>
    <sheetView workbookViewId="0">
      <selection activeCell="A9" sqref="A9"/>
    </sheetView>
  </sheetViews>
  <sheetFormatPr defaultRowHeight="14.4" x14ac:dyDescent="0.3"/>
  <cols>
    <col min="1" max="1" width="27.77734375" bestFit="1" customWidth="1"/>
    <col min="2" max="2" width="10.44140625" bestFit="1" customWidth="1"/>
    <col min="3" max="3" width="11.21875" customWidth="1"/>
    <col min="5" max="5" width="10.77734375" bestFit="1" customWidth="1"/>
    <col min="6" max="6" width="9.5546875" bestFit="1" customWidth="1"/>
    <col min="7" max="7" width="12.77734375" customWidth="1"/>
  </cols>
  <sheetData>
    <row r="1" spans="1:9" x14ac:dyDescent="0.3">
      <c r="A1" s="8" t="s">
        <v>4</v>
      </c>
    </row>
    <row r="4" spans="1:9" x14ac:dyDescent="0.3">
      <c r="A4" s="8" t="s">
        <v>80</v>
      </c>
      <c r="B4" s="1" t="s">
        <v>0</v>
      </c>
      <c r="C4" s="1" t="s">
        <v>1</v>
      </c>
      <c r="D4" s="1"/>
      <c r="E4" s="1" t="s">
        <v>2</v>
      </c>
      <c r="F4" s="2" t="s">
        <v>3</v>
      </c>
    </row>
    <row r="5" spans="1:9" x14ac:dyDescent="0.3">
      <c r="B5" s="3">
        <v>23833</v>
      </c>
      <c r="C5" s="3">
        <v>23954</v>
      </c>
      <c r="D5" s="4">
        <f t="shared" ref="D5:D6" si="0">IF(B5&gt;0,C5-B5+1,0)</f>
        <v>122</v>
      </c>
      <c r="E5" s="5">
        <v>650</v>
      </c>
      <c r="F5" s="5"/>
      <c r="G5" s="6">
        <f>E5/365*D5</f>
        <v>217.26027397260273</v>
      </c>
      <c r="I5" s="14"/>
    </row>
    <row r="6" spans="1:9" x14ac:dyDescent="0.3">
      <c r="B6" s="3">
        <v>23955</v>
      </c>
      <c r="C6" s="3">
        <v>24197</v>
      </c>
      <c r="D6" s="4">
        <f t="shared" si="0"/>
        <v>243</v>
      </c>
      <c r="E6" s="5">
        <v>675</v>
      </c>
      <c r="F6" s="5"/>
      <c r="G6" s="6">
        <f>E6/365*D6</f>
        <v>449.38356164383561</v>
      </c>
      <c r="I6" s="14"/>
    </row>
    <row r="7" spans="1:9" x14ac:dyDescent="0.3">
      <c r="B7" s="3"/>
      <c r="C7" s="3"/>
      <c r="D7" s="4">
        <f>SUM(D5:D6)</f>
        <v>365</v>
      </c>
      <c r="E7" s="5"/>
      <c r="F7" s="5"/>
      <c r="G7" s="13">
        <f>SUM(G5:G6)</f>
        <v>666.64383561643831</v>
      </c>
    </row>
    <row r="9" spans="1:9" x14ac:dyDescent="0.3">
      <c r="A9" s="8" t="s">
        <v>123</v>
      </c>
      <c r="B9" s="1" t="s">
        <v>0</v>
      </c>
      <c r="C9" s="1" t="s">
        <v>1</v>
      </c>
      <c r="D9" s="1"/>
      <c r="E9" s="1" t="s">
        <v>2</v>
      </c>
      <c r="F9" s="2" t="s">
        <v>3</v>
      </c>
    </row>
    <row r="10" spans="1:9" x14ac:dyDescent="0.3">
      <c r="A10" t="s">
        <v>102</v>
      </c>
      <c r="B10" s="3">
        <v>23833</v>
      </c>
      <c r="C10" s="3">
        <v>23954</v>
      </c>
      <c r="D10" s="4">
        <f t="shared" ref="D10:D11" si="1">IF(B10&gt;0,C10-B10+1,0)</f>
        <v>122</v>
      </c>
      <c r="E10" s="5">
        <v>675</v>
      </c>
      <c r="F10" s="5"/>
      <c r="G10" s="6">
        <f t="shared" ref="G10:G11" si="2">E10/365*D10</f>
        <v>225.61643835616439</v>
      </c>
      <c r="I10" s="14"/>
    </row>
    <row r="11" spans="1:9" x14ac:dyDescent="0.3">
      <c r="B11" s="3">
        <v>23955</v>
      </c>
      <c r="C11" s="3">
        <v>24197</v>
      </c>
      <c r="D11" s="4">
        <f t="shared" si="1"/>
        <v>243</v>
      </c>
      <c r="E11" s="5">
        <v>700</v>
      </c>
      <c r="F11" s="5"/>
      <c r="G11" s="6">
        <f t="shared" si="2"/>
        <v>466.02739726027397</v>
      </c>
      <c r="I11" s="14"/>
    </row>
    <row r="12" spans="1:9" x14ac:dyDescent="0.3">
      <c r="B12" s="7"/>
      <c r="C12" s="7"/>
      <c r="D12" s="4">
        <f>SUM(D10:D11)</f>
        <v>365</v>
      </c>
      <c r="E12" s="5"/>
      <c r="F12" s="5"/>
      <c r="G12" s="13">
        <f>SUM(G10:G11)</f>
        <v>691.64383561643831</v>
      </c>
    </row>
    <row r="14" spans="1:9" x14ac:dyDescent="0.3">
      <c r="A14" s="8" t="s">
        <v>123</v>
      </c>
      <c r="B14" s="1" t="s">
        <v>0</v>
      </c>
      <c r="C14" s="1" t="s">
        <v>1</v>
      </c>
      <c r="D14" s="1"/>
      <c r="E14" s="1" t="s">
        <v>2</v>
      </c>
      <c r="F14" s="2" t="s">
        <v>3</v>
      </c>
    </row>
    <row r="15" spans="1:9" x14ac:dyDescent="0.3">
      <c r="A15" t="s">
        <v>103</v>
      </c>
      <c r="B15" s="3">
        <v>23833</v>
      </c>
      <c r="C15" s="3">
        <v>23954</v>
      </c>
      <c r="D15" s="4">
        <f t="shared" ref="D15:D16" si="3">IF(B15&gt;0,C15-B15+1,0)</f>
        <v>122</v>
      </c>
      <c r="E15" s="5">
        <v>710</v>
      </c>
      <c r="F15" s="5"/>
      <c r="G15" s="6">
        <f t="shared" ref="G15:G16" si="4">E15/365*D15</f>
        <v>237.31506849315068</v>
      </c>
      <c r="I15" s="14"/>
    </row>
    <row r="16" spans="1:9" x14ac:dyDescent="0.3">
      <c r="B16" s="3">
        <v>23955</v>
      </c>
      <c r="C16" s="3">
        <v>24197</v>
      </c>
      <c r="D16" s="4">
        <f t="shared" si="3"/>
        <v>243</v>
      </c>
      <c r="E16" s="5">
        <v>740</v>
      </c>
      <c r="F16" s="5"/>
      <c r="G16" s="6">
        <f t="shared" si="4"/>
        <v>492.65753424657538</v>
      </c>
      <c r="I16" s="14"/>
    </row>
    <row r="17" spans="1:9" x14ac:dyDescent="0.3">
      <c r="B17" s="7"/>
      <c r="C17" s="7"/>
      <c r="D17" s="4">
        <f>SUM(D15:D16)</f>
        <v>365</v>
      </c>
      <c r="E17" s="5"/>
      <c r="F17" s="5"/>
      <c r="G17" s="13">
        <f>SUM(G15:G16)</f>
        <v>729.97260273972609</v>
      </c>
    </row>
    <row r="19" spans="1:9" x14ac:dyDescent="0.3">
      <c r="A19" s="8" t="s">
        <v>123</v>
      </c>
      <c r="B19" s="1" t="s">
        <v>0</v>
      </c>
      <c r="C19" s="1" t="s">
        <v>1</v>
      </c>
      <c r="D19" s="1"/>
      <c r="E19" s="1" t="s">
        <v>2</v>
      </c>
      <c r="F19" s="2" t="s">
        <v>3</v>
      </c>
    </row>
    <row r="20" spans="1:9" x14ac:dyDescent="0.3">
      <c r="A20" t="s">
        <v>104</v>
      </c>
      <c r="B20" s="3">
        <v>23833</v>
      </c>
      <c r="C20" s="3">
        <v>23954</v>
      </c>
      <c r="D20" s="4">
        <f t="shared" ref="D20:D21" si="5">IF(B20&gt;0,C20-B20+1,0)</f>
        <v>122</v>
      </c>
      <c r="E20" s="5">
        <v>740</v>
      </c>
      <c r="F20" s="5"/>
      <c r="G20" s="6">
        <f t="shared" ref="G20:G21" si="6">E20/365*D20</f>
        <v>247.34246575342468</v>
      </c>
      <c r="I20" s="14"/>
    </row>
    <row r="21" spans="1:9" x14ac:dyDescent="0.3">
      <c r="B21" s="3">
        <v>23955</v>
      </c>
      <c r="C21" s="3">
        <v>24197</v>
      </c>
      <c r="D21" s="4">
        <f t="shared" si="5"/>
        <v>243</v>
      </c>
      <c r="E21" s="5">
        <v>775</v>
      </c>
      <c r="F21" s="5"/>
      <c r="G21" s="6">
        <f t="shared" si="6"/>
        <v>515.95890410958907</v>
      </c>
      <c r="I21" s="14"/>
    </row>
    <row r="22" spans="1:9" x14ac:dyDescent="0.3">
      <c r="B22" s="7"/>
      <c r="C22" s="7"/>
      <c r="D22" s="4">
        <f>SUM(D20:D21)</f>
        <v>365</v>
      </c>
      <c r="E22" s="5"/>
      <c r="F22" s="5"/>
      <c r="G22" s="13">
        <f>SUM(G20:G21)</f>
        <v>763.30136986301375</v>
      </c>
    </row>
    <row r="24" spans="1:9" x14ac:dyDescent="0.3">
      <c r="A24" s="8" t="s">
        <v>123</v>
      </c>
      <c r="B24" s="1" t="s">
        <v>0</v>
      </c>
      <c r="C24" s="1" t="s">
        <v>1</v>
      </c>
      <c r="D24" s="1"/>
      <c r="E24" s="1" t="s">
        <v>2</v>
      </c>
      <c r="F24" s="2" t="s">
        <v>3</v>
      </c>
    </row>
    <row r="25" spans="1:9" x14ac:dyDescent="0.3">
      <c r="A25" t="s">
        <v>105</v>
      </c>
      <c r="B25" s="3">
        <v>23833</v>
      </c>
      <c r="C25" s="3">
        <v>23954</v>
      </c>
      <c r="D25" s="4">
        <f t="shared" ref="D25:D26" si="7">IF(B25&gt;0,C25-B25+1,0)</f>
        <v>122</v>
      </c>
      <c r="E25" s="5">
        <v>770</v>
      </c>
      <c r="F25" s="5"/>
      <c r="G25" s="6">
        <f t="shared" ref="G25:G26" si="8">E25/365*D25</f>
        <v>257.36986301369865</v>
      </c>
      <c r="I25" s="14"/>
    </row>
    <row r="26" spans="1:9" x14ac:dyDescent="0.3">
      <c r="B26" s="3">
        <v>23955</v>
      </c>
      <c r="C26" s="3">
        <v>24197</v>
      </c>
      <c r="D26" s="4">
        <f t="shared" si="7"/>
        <v>243</v>
      </c>
      <c r="E26" s="5">
        <v>805</v>
      </c>
      <c r="F26" s="5"/>
      <c r="G26" s="6">
        <f t="shared" si="8"/>
        <v>535.93150684931504</v>
      </c>
      <c r="I26" s="14"/>
    </row>
    <row r="27" spans="1:9" x14ac:dyDescent="0.3">
      <c r="B27" s="7"/>
      <c r="C27" s="7"/>
      <c r="D27" s="4">
        <f>SUM(D25:D26)</f>
        <v>365</v>
      </c>
      <c r="E27" s="5"/>
      <c r="F27" s="5"/>
      <c r="G27" s="13">
        <f>SUM(G25:G26)</f>
        <v>793.30136986301363</v>
      </c>
    </row>
    <row r="29" spans="1:9" x14ac:dyDescent="0.3">
      <c r="A29" s="8" t="s">
        <v>123</v>
      </c>
      <c r="B29" s="1" t="s">
        <v>0</v>
      </c>
      <c r="C29" s="1" t="s">
        <v>1</v>
      </c>
      <c r="D29" s="1"/>
      <c r="E29" s="1" t="s">
        <v>2</v>
      </c>
      <c r="F29" s="2" t="s">
        <v>3</v>
      </c>
    </row>
    <row r="30" spans="1:9" x14ac:dyDescent="0.3">
      <c r="A30" t="s">
        <v>106</v>
      </c>
      <c r="B30" s="3">
        <v>23833</v>
      </c>
      <c r="C30" s="3">
        <v>23954</v>
      </c>
      <c r="D30" s="4">
        <f t="shared" ref="D30:D31" si="9">IF(B30&gt;0,C30-B30+1,0)</f>
        <v>122</v>
      </c>
      <c r="E30" s="5">
        <v>800</v>
      </c>
      <c r="F30" s="5"/>
      <c r="G30" s="6">
        <f t="shared" ref="G30:G31" si="10">E30/365*D30</f>
        <v>267.39726027397256</v>
      </c>
      <c r="I30" s="14"/>
    </row>
    <row r="31" spans="1:9" x14ac:dyDescent="0.3">
      <c r="B31" s="3">
        <v>23955</v>
      </c>
      <c r="C31" s="3">
        <v>24197</v>
      </c>
      <c r="D31" s="4">
        <f t="shared" si="9"/>
        <v>243</v>
      </c>
      <c r="E31" s="5">
        <v>845</v>
      </c>
      <c r="F31" s="5"/>
      <c r="G31" s="6">
        <f t="shared" si="10"/>
        <v>562.56164383561645</v>
      </c>
      <c r="I31" s="14"/>
    </row>
    <row r="32" spans="1:9" x14ac:dyDescent="0.3">
      <c r="B32" s="7"/>
      <c r="C32" s="7"/>
      <c r="D32" s="4">
        <f>SUM(D30:D31)</f>
        <v>365</v>
      </c>
      <c r="E32" s="5"/>
      <c r="F32" s="5"/>
      <c r="G32" s="13">
        <f>SUM(G30:G31)</f>
        <v>829.95890410958896</v>
      </c>
    </row>
    <row r="34" spans="1:9" x14ac:dyDescent="0.3">
      <c r="A34" s="8" t="s">
        <v>123</v>
      </c>
      <c r="B34" s="1" t="s">
        <v>0</v>
      </c>
      <c r="C34" s="1" t="s">
        <v>1</v>
      </c>
      <c r="D34" s="1"/>
      <c r="E34" s="1" t="s">
        <v>2</v>
      </c>
      <c r="F34" s="2" t="s">
        <v>3</v>
      </c>
    </row>
    <row r="35" spans="1:9" x14ac:dyDescent="0.3">
      <c r="A35" t="s">
        <v>107</v>
      </c>
      <c r="B35" s="3">
        <v>23833</v>
      </c>
      <c r="C35" s="3">
        <v>23954</v>
      </c>
      <c r="D35" s="4">
        <f t="shared" ref="D35:D36" si="11">IF(B35&gt;0,C35-B35+1,0)</f>
        <v>122</v>
      </c>
      <c r="E35" s="5">
        <v>830</v>
      </c>
      <c r="F35" s="5"/>
      <c r="G35" s="6">
        <f t="shared" ref="G35:G36" si="12">E35/365*D35</f>
        <v>277.42465753424659</v>
      </c>
      <c r="I35" s="14"/>
    </row>
    <row r="36" spans="1:9" x14ac:dyDescent="0.3">
      <c r="B36" s="3">
        <v>23955</v>
      </c>
      <c r="C36" s="3">
        <v>24197</v>
      </c>
      <c r="D36" s="4">
        <f t="shared" si="11"/>
        <v>243</v>
      </c>
      <c r="E36" s="5">
        <v>885</v>
      </c>
      <c r="F36" s="5"/>
      <c r="G36" s="6">
        <f t="shared" si="12"/>
        <v>589.19178082191775</v>
      </c>
      <c r="I36" s="14"/>
    </row>
    <row r="37" spans="1:9" x14ac:dyDescent="0.3">
      <c r="B37" s="7"/>
      <c r="C37" s="7"/>
      <c r="D37" s="4">
        <f>SUM(D35:D36)</f>
        <v>365</v>
      </c>
      <c r="E37" s="5"/>
      <c r="F37" s="5"/>
      <c r="G37" s="13">
        <f>SUM(G35:G36)</f>
        <v>866.61643835616428</v>
      </c>
    </row>
    <row r="39" spans="1:9" x14ac:dyDescent="0.3">
      <c r="A39" s="8" t="s">
        <v>123</v>
      </c>
      <c r="B39" s="1" t="s">
        <v>0</v>
      </c>
      <c r="C39" s="1" t="s">
        <v>1</v>
      </c>
      <c r="D39" s="1"/>
      <c r="E39" s="1" t="s">
        <v>2</v>
      </c>
      <c r="F39" s="2" t="s">
        <v>3</v>
      </c>
    </row>
    <row r="40" spans="1:9" x14ac:dyDescent="0.3">
      <c r="A40" t="s">
        <v>108</v>
      </c>
      <c r="B40" s="3">
        <v>23833</v>
      </c>
      <c r="C40" s="3">
        <v>23954</v>
      </c>
      <c r="D40" s="4">
        <f t="shared" ref="D40:D41" si="13">IF(B40&gt;0,C40-B40+1,0)</f>
        <v>122</v>
      </c>
      <c r="E40" s="5">
        <v>860</v>
      </c>
      <c r="F40" s="5"/>
      <c r="G40" s="6">
        <f t="shared" ref="G40:G41" si="14">E40/365*D40</f>
        <v>287.45205479452056</v>
      </c>
      <c r="I40" s="14"/>
    </row>
    <row r="41" spans="1:9" x14ac:dyDescent="0.3">
      <c r="B41" s="3">
        <v>23955</v>
      </c>
      <c r="C41" s="3">
        <v>24197</v>
      </c>
      <c r="D41" s="4">
        <f t="shared" si="13"/>
        <v>243</v>
      </c>
      <c r="E41" s="5">
        <v>930</v>
      </c>
      <c r="F41" s="5"/>
      <c r="G41" s="6">
        <f t="shared" si="14"/>
        <v>619.15068493150682</v>
      </c>
      <c r="I41" s="14"/>
    </row>
    <row r="42" spans="1:9" x14ac:dyDescent="0.3">
      <c r="B42" s="7"/>
      <c r="C42" s="7"/>
      <c r="D42" s="4">
        <f>SUM(D40:D41)</f>
        <v>365</v>
      </c>
      <c r="E42" s="5"/>
      <c r="F42" s="5"/>
      <c r="G42" s="13">
        <f>SUM(G40:G41)</f>
        <v>906.60273972602738</v>
      </c>
    </row>
    <row r="44" spans="1:9" x14ac:dyDescent="0.3">
      <c r="A44" s="8" t="s">
        <v>123</v>
      </c>
      <c r="B44" s="1" t="s">
        <v>0</v>
      </c>
      <c r="C44" s="1" t="s">
        <v>1</v>
      </c>
      <c r="D44" s="1"/>
      <c r="E44" s="1" t="s">
        <v>2</v>
      </c>
      <c r="F44" s="2" t="s">
        <v>3</v>
      </c>
    </row>
    <row r="45" spans="1:9" x14ac:dyDescent="0.3">
      <c r="A45" t="s">
        <v>113</v>
      </c>
      <c r="B45" s="3">
        <v>23833</v>
      </c>
      <c r="C45" s="3">
        <v>23954</v>
      </c>
      <c r="D45" s="4">
        <f t="shared" ref="D45:D46" si="15">IF(B45&gt;0,C45-B45+1,0)</f>
        <v>122</v>
      </c>
      <c r="E45" s="5">
        <v>900</v>
      </c>
      <c r="F45" s="5"/>
      <c r="G45" s="6">
        <f t="shared" ref="G45:G46" si="16">E45/365*D45</f>
        <v>300.82191780821921</v>
      </c>
    </row>
    <row r="46" spans="1:9" x14ac:dyDescent="0.3">
      <c r="A46" t="s">
        <v>94</v>
      </c>
      <c r="B46" s="3">
        <v>23955</v>
      </c>
      <c r="C46" s="3">
        <v>24197</v>
      </c>
      <c r="D46" s="4">
        <f t="shared" si="15"/>
        <v>243</v>
      </c>
      <c r="E46" s="5">
        <v>930</v>
      </c>
      <c r="F46" s="5"/>
      <c r="G46" s="6">
        <f t="shared" si="16"/>
        <v>619.15068493150682</v>
      </c>
    </row>
    <row r="47" spans="1:9" x14ac:dyDescent="0.3">
      <c r="B47" s="7"/>
      <c r="C47" s="7"/>
      <c r="D47" s="4">
        <f>SUM(D45:D46)</f>
        <v>365</v>
      </c>
      <c r="E47" s="5"/>
      <c r="F47" s="5"/>
      <c r="G47" s="13">
        <f>SUM(G45:G46)</f>
        <v>919.97260273972597</v>
      </c>
    </row>
    <row r="49" spans="1:9" x14ac:dyDescent="0.3">
      <c r="A49" s="8" t="s">
        <v>27</v>
      </c>
      <c r="B49" s="1" t="s">
        <v>0</v>
      </c>
      <c r="C49" s="1" t="s">
        <v>1</v>
      </c>
      <c r="D49" s="1"/>
      <c r="E49" s="1" t="s">
        <v>2</v>
      </c>
      <c r="F49" s="2" t="s">
        <v>3</v>
      </c>
    </row>
    <row r="50" spans="1:9" x14ac:dyDescent="0.3">
      <c r="A50" t="s">
        <v>42</v>
      </c>
      <c r="B50" s="3">
        <v>23833</v>
      </c>
      <c r="C50" s="3">
        <v>23954</v>
      </c>
      <c r="D50" s="4">
        <f t="shared" ref="D50:D51" si="17">IF(B50&gt;0,C50-B50+1,0)</f>
        <v>122</v>
      </c>
      <c r="E50" s="5">
        <v>935</v>
      </c>
      <c r="F50" s="5"/>
      <c r="G50" s="6">
        <f t="shared" ref="G50:G51" si="18">E50/365*D50</f>
        <v>312.52054794520546</v>
      </c>
      <c r="I50" s="14"/>
    </row>
    <row r="51" spans="1:9" x14ac:dyDescent="0.3">
      <c r="B51" s="3">
        <v>23955</v>
      </c>
      <c r="C51" s="3">
        <v>24197</v>
      </c>
      <c r="D51" s="4">
        <f t="shared" si="17"/>
        <v>243</v>
      </c>
      <c r="E51" s="5">
        <v>965</v>
      </c>
      <c r="F51" s="5"/>
      <c r="G51" s="6">
        <f t="shared" si="18"/>
        <v>642.45205479452056</v>
      </c>
      <c r="I51" s="14"/>
    </row>
    <row r="52" spans="1:9" x14ac:dyDescent="0.3">
      <c r="B52" s="7"/>
      <c r="C52" s="7"/>
      <c r="D52" s="4">
        <f>SUM(D50:D51)</f>
        <v>365</v>
      </c>
      <c r="E52" s="5"/>
      <c r="F52" s="5"/>
      <c r="G52" s="13">
        <f>SUM(G50:G51)</f>
        <v>954.97260273972597</v>
      </c>
    </row>
    <row r="54" spans="1:9" x14ac:dyDescent="0.3">
      <c r="A54" s="8" t="s">
        <v>30</v>
      </c>
      <c r="B54" s="1" t="s">
        <v>0</v>
      </c>
      <c r="C54" s="1" t="s">
        <v>1</v>
      </c>
      <c r="D54" s="1"/>
      <c r="E54" s="1" t="s">
        <v>2</v>
      </c>
      <c r="F54" s="2" t="s">
        <v>3</v>
      </c>
    </row>
    <row r="55" spans="1:9" x14ac:dyDescent="0.3">
      <c r="A55" t="s">
        <v>45</v>
      </c>
      <c r="B55" s="3">
        <v>23833</v>
      </c>
      <c r="C55" s="3">
        <v>23954</v>
      </c>
      <c r="D55" s="4">
        <f t="shared" ref="D55:D56" si="19">IF(B55&gt;0,C55-B55+1,0)</f>
        <v>122</v>
      </c>
      <c r="E55" s="5">
        <v>975</v>
      </c>
      <c r="F55" s="5"/>
      <c r="G55" s="6">
        <f t="shared" ref="G55:G56" si="20">E55/365*D55</f>
        <v>325.89041095890411</v>
      </c>
      <c r="I55" s="14"/>
    </row>
    <row r="56" spans="1:9" x14ac:dyDescent="0.3">
      <c r="B56" s="3">
        <v>23955</v>
      </c>
      <c r="C56" s="3">
        <v>24197</v>
      </c>
      <c r="D56" s="4">
        <f t="shared" si="19"/>
        <v>243</v>
      </c>
      <c r="E56" s="5">
        <v>1005</v>
      </c>
      <c r="F56" s="5"/>
      <c r="G56" s="6">
        <f t="shared" si="20"/>
        <v>669.08219178082186</v>
      </c>
      <c r="I56" s="14"/>
    </row>
    <row r="57" spans="1:9" x14ac:dyDescent="0.3">
      <c r="B57" s="7"/>
      <c r="C57" s="7"/>
      <c r="D57" s="4">
        <f>SUM(D55:D56)</f>
        <v>365</v>
      </c>
      <c r="E57" s="5"/>
      <c r="F57" s="5"/>
      <c r="G57" s="13">
        <f>SUM(G55:G56)</f>
        <v>994.97260273972597</v>
      </c>
    </row>
    <row r="59" spans="1:9" x14ac:dyDescent="0.3">
      <c r="A59" s="8" t="s">
        <v>30</v>
      </c>
      <c r="B59" s="1" t="s">
        <v>0</v>
      </c>
      <c r="C59" s="1" t="s">
        <v>1</v>
      </c>
      <c r="D59" s="1"/>
      <c r="E59" s="1" t="s">
        <v>2</v>
      </c>
      <c r="F59" s="2" t="s">
        <v>3</v>
      </c>
    </row>
    <row r="60" spans="1:9" x14ac:dyDescent="0.3">
      <c r="A60" t="s">
        <v>46</v>
      </c>
      <c r="B60" s="3">
        <v>23833</v>
      </c>
      <c r="C60" s="3">
        <v>23954</v>
      </c>
      <c r="D60" s="4">
        <f t="shared" ref="D60:D61" si="21">IF(B60&gt;0,C60-B60+1,0)</f>
        <v>122</v>
      </c>
      <c r="E60" s="5">
        <v>1015</v>
      </c>
      <c r="F60" s="5"/>
      <c r="G60" s="6">
        <f t="shared" ref="G60:G61" si="22">E60/365*D60</f>
        <v>339.26027397260276</v>
      </c>
      <c r="I60" s="14"/>
    </row>
    <row r="61" spans="1:9" x14ac:dyDescent="0.3">
      <c r="B61" s="3">
        <v>23955</v>
      </c>
      <c r="C61" s="3">
        <v>24197</v>
      </c>
      <c r="D61" s="4">
        <f t="shared" si="21"/>
        <v>243</v>
      </c>
      <c r="E61" s="5">
        <v>1045</v>
      </c>
      <c r="F61" s="5"/>
      <c r="G61" s="6">
        <f t="shared" si="22"/>
        <v>695.71232876712327</v>
      </c>
      <c r="I61" s="14"/>
    </row>
    <row r="62" spans="1:9" x14ac:dyDescent="0.3">
      <c r="B62" s="7"/>
      <c r="C62" s="7"/>
      <c r="D62" s="4">
        <f>SUM(D60:D61)</f>
        <v>365</v>
      </c>
      <c r="E62" s="5"/>
      <c r="F62" s="5"/>
      <c r="G62" s="13">
        <f>SUM(G60:G61)</f>
        <v>1034.972602739726</v>
      </c>
    </row>
    <row r="64" spans="1:9" x14ac:dyDescent="0.3">
      <c r="A64" s="8" t="s">
        <v>30</v>
      </c>
      <c r="B64" s="1" t="s">
        <v>0</v>
      </c>
      <c r="C64" s="1" t="s">
        <v>1</v>
      </c>
      <c r="D64" s="1"/>
      <c r="E64" s="1" t="s">
        <v>2</v>
      </c>
      <c r="F64" s="2" t="s">
        <v>3</v>
      </c>
    </row>
    <row r="65" spans="1:9" x14ac:dyDescent="0.3">
      <c r="A65" t="s">
        <v>47</v>
      </c>
      <c r="B65" s="3">
        <v>23833</v>
      </c>
      <c r="C65" s="3">
        <v>23954</v>
      </c>
      <c r="D65" s="4">
        <f t="shared" ref="D65:D66" si="23">IF(B65&gt;0,C65-B65+1,0)</f>
        <v>122</v>
      </c>
      <c r="E65" s="5">
        <v>1050</v>
      </c>
      <c r="F65" s="5"/>
      <c r="G65" s="6">
        <f t="shared" ref="G65:G66" si="24">E65/365*D65</f>
        <v>350.95890410958901</v>
      </c>
      <c r="I65" s="14"/>
    </row>
    <row r="66" spans="1:9" x14ac:dyDescent="0.3">
      <c r="A66" t="s">
        <v>48</v>
      </c>
      <c r="B66" s="3">
        <v>23955</v>
      </c>
      <c r="C66" s="3">
        <v>24197</v>
      </c>
      <c r="D66" s="4">
        <f t="shared" si="23"/>
        <v>243</v>
      </c>
      <c r="E66" s="5">
        <v>1080</v>
      </c>
      <c r="F66" s="5"/>
      <c r="G66" s="6">
        <f t="shared" si="24"/>
        <v>719.0136986301369</v>
      </c>
      <c r="I66" s="14"/>
    </row>
    <row r="67" spans="1:9" x14ac:dyDescent="0.3">
      <c r="B67" s="7"/>
      <c r="C67" s="7"/>
      <c r="D67" s="4">
        <f>SUM(D65:D66)</f>
        <v>365</v>
      </c>
      <c r="E67" s="5"/>
      <c r="F67" s="5"/>
      <c r="G67" s="13">
        <f>SUM(G65:G66)</f>
        <v>1069.972602739726</v>
      </c>
    </row>
    <row r="69" spans="1:9" x14ac:dyDescent="0.3">
      <c r="A69" s="8"/>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72"/>
  <sheetViews>
    <sheetView workbookViewId="0">
      <selection activeCell="A4" sqref="A4:A72"/>
    </sheetView>
  </sheetViews>
  <sheetFormatPr defaultRowHeight="14.4" x14ac:dyDescent="0.3"/>
  <cols>
    <col min="1" max="1" width="28.21875" customWidth="1"/>
    <col min="2" max="2" width="13.77734375" customWidth="1"/>
    <col min="3" max="3" width="15.21875" customWidth="1"/>
    <col min="5" max="5" width="11.21875" customWidth="1"/>
    <col min="7" max="7" width="13.77734375" customWidth="1"/>
  </cols>
  <sheetData>
    <row r="1" spans="1:9" x14ac:dyDescent="0.3">
      <c r="A1" s="8" t="s">
        <v>4</v>
      </c>
      <c r="B1" s="14" t="s">
        <v>93</v>
      </c>
    </row>
    <row r="4" spans="1:9" x14ac:dyDescent="0.3">
      <c r="A4" s="18" t="s">
        <v>97</v>
      </c>
      <c r="B4" s="1" t="s">
        <v>0</v>
      </c>
      <c r="C4" s="1" t="s">
        <v>1</v>
      </c>
      <c r="D4" s="1"/>
      <c r="E4" s="1" t="s">
        <v>2</v>
      </c>
      <c r="F4" s="2" t="s">
        <v>3</v>
      </c>
    </row>
    <row r="5" spans="1:9" x14ac:dyDescent="0.3">
      <c r="B5" s="3">
        <v>23468</v>
      </c>
      <c r="C5" s="3">
        <v>23589</v>
      </c>
      <c r="D5" s="4">
        <f t="shared" ref="D5:D6" si="0">IF(B5&gt;0,C5-B5+1,0)</f>
        <v>122</v>
      </c>
      <c r="E5" s="5">
        <v>620</v>
      </c>
      <c r="F5" s="5"/>
      <c r="G5" s="6">
        <f>E5/365*D5</f>
        <v>207.23287671232876</v>
      </c>
      <c r="I5" s="14" t="s">
        <v>111</v>
      </c>
    </row>
    <row r="6" spans="1:9" x14ac:dyDescent="0.3">
      <c r="B6" s="3">
        <v>23590</v>
      </c>
      <c r="C6" s="3">
        <v>23832</v>
      </c>
      <c r="D6" s="4">
        <f t="shared" si="0"/>
        <v>243</v>
      </c>
      <c r="E6" s="5">
        <v>650</v>
      </c>
      <c r="F6" s="5"/>
      <c r="G6" s="6">
        <f>E6/365*D6</f>
        <v>432.73972602739724</v>
      </c>
      <c r="I6" s="14" t="s">
        <v>112</v>
      </c>
    </row>
    <row r="7" spans="1:9" x14ac:dyDescent="0.3">
      <c r="B7" s="3"/>
      <c r="C7" s="3"/>
      <c r="D7" s="4">
        <f>SUM(D5:D6)</f>
        <v>365</v>
      </c>
      <c r="E7" s="5"/>
      <c r="F7" s="5"/>
      <c r="G7" s="13">
        <f>SUM(G5:G6)</f>
        <v>639.97260273972597</v>
      </c>
      <c r="I7" s="14"/>
    </row>
    <row r="9" spans="1:9" x14ac:dyDescent="0.3">
      <c r="A9" s="8" t="s">
        <v>20</v>
      </c>
      <c r="B9" s="1" t="s">
        <v>0</v>
      </c>
      <c r="C9" s="1" t="s">
        <v>1</v>
      </c>
      <c r="D9" s="1"/>
      <c r="E9" s="1" t="s">
        <v>2</v>
      </c>
      <c r="F9" s="2" t="s">
        <v>3</v>
      </c>
    </row>
    <row r="10" spans="1:9" x14ac:dyDescent="0.3">
      <c r="A10" t="s">
        <v>126</v>
      </c>
      <c r="B10" s="3">
        <v>23468</v>
      </c>
      <c r="C10" s="3">
        <v>23589</v>
      </c>
      <c r="D10" s="4">
        <f t="shared" ref="D10:D11" si="1">IF(B10&gt;0,C10-B10+1,0)</f>
        <v>122</v>
      </c>
      <c r="E10" s="5">
        <v>645</v>
      </c>
      <c r="F10" s="5"/>
      <c r="G10" s="6">
        <f t="shared" ref="G10:G11" si="2">E10/365*D10</f>
        <v>215.58904109589039</v>
      </c>
    </row>
    <row r="11" spans="1:9" x14ac:dyDescent="0.3">
      <c r="B11" s="3">
        <v>23590</v>
      </c>
      <c r="C11" s="3">
        <v>23832</v>
      </c>
      <c r="D11" s="4">
        <f t="shared" si="1"/>
        <v>243</v>
      </c>
      <c r="E11" s="5">
        <v>675</v>
      </c>
      <c r="F11" s="5"/>
      <c r="G11" s="6">
        <f t="shared" si="2"/>
        <v>449.38356164383561</v>
      </c>
    </row>
    <row r="12" spans="1:9" x14ac:dyDescent="0.3">
      <c r="B12" s="7"/>
      <c r="C12" s="7"/>
      <c r="D12" s="4">
        <f>SUM(D10:D11)</f>
        <v>365</v>
      </c>
      <c r="E12" s="5"/>
      <c r="F12" s="5"/>
      <c r="G12" s="13">
        <f>SUM(G10:G11)</f>
        <v>664.97260273972597</v>
      </c>
    </row>
    <row r="14" spans="1:9" x14ac:dyDescent="0.3">
      <c r="A14" s="8" t="s">
        <v>20</v>
      </c>
      <c r="B14" s="1" t="s">
        <v>0</v>
      </c>
      <c r="C14" s="1" t="s">
        <v>1</v>
      </c>
      <c r="D14" s="1"/>
      <c r="E14" s="1" t="s">
        <v>2</v>
      </c>
      <c r="F14" s="2" t="s">
        <v>3</v>
      </c>
    </row>
    <row r="15" spans="1:9" x14ac:dyDescent="0.3">
      <c r="A15" t="s">
        <v>127</v>
      </c>
      <c r="B15" s="3">
        <v>23468</v>
      </c>
      <c r="C15" s="3">
        <v>23589</v>
      </c>
      <c r="D15" s="4">
        <f t="shared" ref="D15:D16" si="3">IF(B15&gt;0,C15-B15+1,0)</f>
        <v>122</v>
      </c>
      <c r="E15" s="5">
        <v>680</v>
      </c>
      <c r="F15" s="5"/>
      <c r="G15" s="6">
        <f t="shared" ref="G15:G16" si="4">E15/365*D15</f>
        <v>227.2876712328767</v>
      </c>
    </row>
    <row r="16" spans="1:9" x14ac:dyDescent="0.3">
      <c r="B16" s="3">
        <v>23590</v>
      </c>
      <c r="C16" s="3">
        <v>23832</v>
      </c>
      <c r="D16" s="4">
        <f t="shared" si="3"/>
        <v>243</v>
      </c>
      <c r="E16" s="5">
        <v>710</v>
      </c>
      <c r="F16" s="5"/>
      <c r="G16" s="6">
        <f t="shared" si="4"/>
        <v>472.6849315068493</v>
      </c>
    </row>
    <row r="17" spans="1:7" x14ac:dyDescent="0.3">
      <c r="B17" s="7"/>
      <c r="C17" s="7"/>
      <c r="D17" s="4">
        <f>SUM(D15:D16)</f>
        <v>365</v>
      </c>
      <c r="E17" s="5"/>
      <c r="F17" s="5"/>
      <c r="G17" s="13">
        <f>SUM(G15:G16)</f>
        <v>699.97260273972597</v>
      </c>
    </row>
    <row r="19" spans="1:7" x14ac:dyDescent="0.3">
      <c r="A19" s="8" t="s">
        <v>20</v>
      </c>
      <c r="B19" s="1" t="s">
        <v>0</v>
      </c>
      <c r="C19" s="1" t="s">
        <v>1</v>
      </c>
      <c r="D19" s="1"/>
      <c r="E19" s="1" t="s">
        <v>2</v>
      </c>
      <c r="F19" s="2" t="s">
        <v>3</v>
      </c>
    </row>
    <row r="20" spans="1:7" x14ac:dyDescent="0.3">
      <c r="A20" t="s">
        <v>128</v>
      </c>
      <c r="B20" s="3">
        <v>23468</v>
      </c>
      <c r="C20" s="3">
        <v>23589</v>
      </c>
      <c r="D20" s="4">
        <f t="shared" ref="D20:D21" si="5">IF(B20&gt;0,C20-B20+1,0)</f>
        <v>122</v>
      </c>
      <c r="E20" s="5">
        <v>705</v>
      </c>
      <c r="F20" s="5"/>
      <c r="G20" s="6">
        <f t="shared" ref="G20:G21" si="6">E20/365*D20</f>
        <v>235.64383561643834</v>
      </c>
    </row>
    <row r="21" spans="1:7" x14ac:dyDescent="0.3">
      <c r="B21" s="3">
        <v>23590</v>
      </c>
      <c r="C21" s="3">
        <v>23832</v>
      </c>
      <c r="D21" s="4">
        <f t="shared" si="5"/>
        <v>243</v>
      </c>
      <c r="E21" s="5">
        <v>740</v>
      </c>
      <c r="F21" s="5"/>
      <c r="G21" s="6">
        <f t="shared" si="6"/>
        <v>492.65753424657538</v>
      </c>
    </row>
    <row r="22" spans="1:7" x14ac:dyDescent="0.3">
      <c r="B22" s="7"/>
      <c r="C22" s="7"/>
      <c r="D22" s="4">
        <f>SUM(D20:D21)</f>
        <v>365</v>
      </c>
      <c r="E22" s="5"/>
      <c r="F22" s="5"/>
      <c r="G22" s="13">
        <f>SUM(G20:G21)</f>
        <v>728.30136986301375</v>
      </c>
    </row>
    <row r="24" spans="1:7" x14ac:dyDescent="0.3">
      <c r="A24" s="8" t="s">
        <v>22</v>
      </c>
      <c r="B24" s="1" t="s">
        <v>0</v>
      </c>
      <c r="C24" s="1" t="s">
        <v>1</v>
      </c>
      <c r="D24" s="1"/>
      <c r="E24" s="1" t="s">
        <v>2</v>
      </c>
      <c r="F24" s="2" t="s">
        <v>3</v>
      </c>
    </row>
    <row r="25" spans="1:7" x14ac:dyDescent="0.3">
      <c r="A25" t="s">
        <v>129</v>
      </c>
      <c r="B25" s="3">
        <v>23468</v>
      </c>
      <c r="C25" s="3">
        <v>23589</v>
      </c>
      <c r="D25" s="4">
        <f t="shared" ref="D25:D26" si="7">IF(B25&gt;0,C25-B25+1,0)</f>
        <v>122</v>
      </c>
      <c r="E25" s="5">
        <v>730</v>
      </c>
      <c r="F25" s="5"/>
      <c r="G25" s="6">
        <f t="shared" ref="G25:G26" si="8">E25/365*D25</f>
        <v>244</v>
      </c>
    </row>
    <row r="26" spans="1:7" x14ac:dyDescent="0.3">
      <c r="B26" s="3">
        <v>23590</v>
      </c>
      <c r="C26" s="3">
        <v>23832</v>
      </c>
      <c r="D26" s="4">
        <f t="shared" si="7"/>
        <v>243</v>
      </c>
      <c r="E26" s="5">
        <v>770</v>
      </c>
      <c r="F26" s="5"/>
      <c r="G26" s="6">
        <f t="shared" si="8"/>
        <v>512.63013698630141</v>
      </c>
    </row>
    <row r="27" spans="1:7" x14ac:dyDescent="0.3">
      <c r="B27" s="7"/>
      <c r="C27" s="7"/>
      <c r="D27" s="4">
        <f>SUM(D25:D26)</f>
        <v>365</v>
      </c>
      <c r="E27" s="5"/>
      <c r="F27" s="5"/>
      <c r="G27" s="13">
        <f>SUM(G25:G26)</f>
        <v>756.63013698630141</v>
      </c>
    </row>
    <row r="29" spans="1:7" x14ac:dyDescent="0.3">
      <c r="A29" s="8" t="s">
        <v>20</v>
      </c>
      <c r="B29" s="1" t="s">
        <v>0</v>
      </c>
      <c r="C29" s="1" t="s">
        <v>1</v>
      </c>
      <c r="D29" s="1"/>
      <c r="E29" s="1" t="s">
        <v>2</v>
      </c>
      <c r="F29" s="2" t="s">
        <v>3</v>
      </c>
    </row>
    <row r="30" spans="1:7" x14ac:dyDescent="0.3">
      <c r="A30" t="s">
        <v>130</v>
      </c>
      <c r="B30" s="3">
        <v>23468</v>
      </c>
      <c r="C30" s="3">
        <v>23589</v>
      </c>
      <c r="D30" s="4">
        <f t="shared" ref="D30:D31" si="9">IF(B30&gt;0,C30-B30+1,0)</f>
        <v>122</v>
      </c>
      <c r="E30" s="5">
        <v>755</v>
      </c>
      <c r="F30" s="5"/>
      <c r="G30" s="6">
        <f t="shared" ref="G30:G31" si="10">E30/365*D30</f>
        <v>252.35616438356163</v>
      </c>
    </row>
    <row r="31" spans="1:7" x14ac:dyDescent="0.3">
      <c r="B31" s="3">
        <v>23590</v>
      </c>
      <c r="C31" s="3">
        <v>23832</v>
      </c>
      <c r="D31" s="4">
        <f t="shared" si="9"/>
        <v>243</v>
      </c>
      <c r="E31" s="5">
        <v>800</v>
      </c>
      <c r="F31" s="5"/>
      <c r="G31" s="6">
        <f t="shared" si="10"/>
        <v>532.60273972602738</v>
      </c>
    </row>
    <row r="32" spans="1:7" x14ac:dyDescent="0.3">
      <c r="B32" s="7"/>
      <c r="C32" s="7"/>
      <c r="D32" s="4">
        <f>SUM(D30:D31)</f>
        <v>365</v>
      </c>
      <c r="E32" s="5"/>
      <c r="F32" s="5"/>
      <c r="G32" s="13">
        <f>SUM(G30:G31)</f>
        <v>784.95890410958896</v>
      </c>
    </row>
    <row r="34" spans="1:7" x14ac:dyDescent="0.3">
      <c r="A34" s="8" t="s">
        <v>20</v>
      </c>
      <c r="B34" s="1" t="s">
        <v>0</v>
      </c>
      <c r="C34" s="1" t="s">
        <v>1</v>
      </c>
      <c r="D34" s="1"/>
      <c r="E34" s="1" t="s">
        <v>2</v>
      </c>
      <c r="F34" s="2" t="s">
        <v>3</v>
      </c>
    </row>
    <row r="35" spans="1:7" x14ac:dyDescent="0.3">
      <c r="A35" t="s">
        <v>131</v>
      </c>
      <c r="B35" s="3">
        <v>23468</v>
      </c>
      <c r="C35" s="3">
        <v>23589</v>
      </c>
      <c r="D35" s="4">
        <f t="shared" ref="D35:D36" si="11">IF(B35&gt;0,C35-B35+1,0)</f>
        <v>122</v>
      </c>
      <c r="E35" s="5">
        <v>785</v>
      </c>
      <c r="F35" s="5"/>
      <c r="G35" s="6">
        <f t="shared" ref="G35:G36" si="12">E35/365*D35</f>
        <v>262.38356164383566</v>
      </c>
    </row>
    <row r="36" spans="1:7" x14ac:dyDescent="0.3">
      <c r="B36" s="3">
        <v>23590</v>
      </c>
      <c r="C36" s="3">
        <v>23832</v>
      </c>
      <c r="D36" s="4">
        <f t="shared" si="11"/>
        <v>243</v>
      </c>
      <c r="E36" s="5">
        <v>830</v>
      </c>
      <c r="F36" s="5"/>
      <c r="G36" s="6">
        <f t="shared" si="12"/>
        <v>552.57534246575347</v>
      </c>
    </row>
    <row r="37" spans="1:7" x14ac:dyDescent="0.3">
      <c r="B37" s="7"/>
      <c r="C37" s="7"/>
      <c r="D37" s="4">
        <f>SUM(D35:D36)</f>
        <v>365</v>
      </c>
      <c r="E37" s="5"/>
      <c r="F37" s="5"/>
      <c r="G37" s="13">
        <f>SUM(G35:G36)</f>
        <v>814.95890410958918</v>
      </c>
    </row>
    <row r="39" spans="1:7" x14ac:dyDescent="0.3">
      <c r="A39" s="8" t="s">
        <v>20</v>
      </c>
      <c r="B39" s="1" t="s">
        <v>0</v>
      </c>
      <c r="C39" s="1" t="s">
        <v>1</v>
      </c>
      <c r="D39" s="1"/>
      <c r="E39" s="1" t="s">
        <v>2</v>
      </c>
      <c r="F39" s="2" t="s">
        <v>3</v>
      </c>
    </row>
    <row r="40" spans="1:7" x14ac:dyDescent="0.3">
      <c r="A40" t="s">
        <v>132</v>
      </c>
      <c r="B40" s="3">
        <v>23468</v>
      </c>
      <c r="C40" s="3">
        <v>23589</v>
      </c>
      <c r="D40" s="4">
        <f t="shared" ref="D40:D41" si="13">IF(B40&gt;0,C40-B40+1,0)</f>
        <v>122</v>
      </c>
      <c r="E40" s="5">
        <v>810</v>
      </c>
      <c r="F40" s="5"/>
      <c r="G40" s="6">
        <f t="shared" ref="G40:G41" si="14">E40/365*D40</f>
        <v>270.73972602739724</v>
      </c>
    </row>
    <row r="41" spans="1:7" x14ac:dyDescent="0.3">
      <c r="B41" s="3">
        <v>23590</v>
      </c>
      <c r="C41" s="3">
        <v>23832</v>
      </c>
      <c r="D41" s="4">
        <f t="shared" si="13"/>
        <v>243</v>
      </c>
      <c r="E41" s="5">
        <v>860</v>
      </c>
      <c r="F41" s="5"/>
      <c r="G41" s="6">
        <f t="shared" si="14"/>
        <v>572.54794520547944</v>
      </c>
    </row>
    <row r="42" spans="1:7" x14ac:dyDescent="0.3">
      <c r="B42" s="7"/>
      <c r="C42" s="7"/>
      <c r="D42" s="4">
        <f>SUM(D40:D41)</f>
        <v>365</v>
      </c>
      <c r="E42" s="5"/>
      <c r="F42" s="5"/>
      <c r="G42" s="13">
        <f>SUM(G40:G41)</f>
        <v>843.28767123287662</v>
      </c>
    </row>
    <row r="44" spans="1:7" x14ac:dyDescent="0.3">
      <c r="A44" s="8" t="s">
        <v>20</v>
      </c>
      <c r="B44" s="1" t="s">
        <v>0</v>
      </c>
      <c r="C44" s="1" t="s">
        <v>1</v>
      </c>
      <c r="D44" s="1"/>
      <c r="E44" s="1" t="s">
        <v>2</v>
      </c>
      <c r="F44" s="2" t="s">
        <v>3</v>
      </c>
    </row>
    <row r="45" spans="1:7" x14ac:dyDescent="0.3">
      <c r="A45" t="s">
        <v>133</v>
      </c>
      <c r="B45" s="3">
        <v>23468</v>
      </c>
      <c r="C45" s="3">
        <v>23589</v>
      </c>
      <c r="D45" s="4">
        <f t="shared" ref="D45:D46" si="15">IF(B45&gt;0,C45-B45+1,0)</f>
        <v>122</v>
      </c>
      <c r="E45" s="5">
        <v>835</v>
      </c>
      <c r="F45" s="5"/>
      <c r="G45" s="6">
        <f t="shared" ref="G45:G46" si="16">E45/365*D45</f>
        <v>279.09589041095887</v>
      </c>
    </row>
    <row r="46" spans="1:7" x14ac:dyDescent="0.3">
      <c r="B46" s="3">
        <v>23590</v>
      </c>
      <c r="C46" s="3">
        <v>23832</v>
      </c>
      <c r="D46" s="4">
        <f t="shared" si="15"/>
        <v>243</v>
      </c>
      <c r="E46" s="5">
        <v>900</v>
      </c>
      <c r="F46" s="5"/>
      <c r="G46" s="6">
        <f t="shared" si="16"/>
        <v>599.17808219178085</v>
      </c>
    </row>
    <row r="47" spans="1:7" x14ac:dyDescent="0.3">
      <c r="B47" s="7"/>
      <c r="C47" s="7"/>
      <c r="D47" s="4">
        <f>SUM(D45:D46)</f>
        <v>365</v>
      </c>
      <c r="E47" s="5"/>
      <c r="F47" s="5"/>
      <c r="G47" s="13">
        <f>SUM(G45:G46)</f>
        <v>878.27397260273972</v>
      </c>
    </row>
    <row r="49" spans="1:7" x14ac:dyDescent="0.3">
      <c r="A49" s="8" t="s">
        <v>20</v>
      </c>
      <c r="B49" s="1" t="s">
        <v>0</v>
      </c>
      <c r="C49" s="1" t="s">
        <v>1</v>
      </c>
      <c r="D49" s="1"/>
      <c r="E49" s="1" t="s">
        <v>2</v>
      </c>
      <c r="F49" s="2" t="s">
        <v>3</v>
      </c>
    </row>
    <row r="50" spans="1:7" x14ac:dyDescent="0.3">
      <c r="A50" t="s">
        <v>134</v>
      </c>
      <c r="B50" s="3">
        <v>23468</v>
      </c>
      <c r="C50" s="3">
        <v>23589</v>
      </c>
      <c r="D50" s="4">
        <f t="shared" ref="D50:D51" si="17">IF(B50&gt;0,C50-B50+1,0)</f>
        <v>122</v>
      </c>
      <c r="E50" s="5">
        <v>860</v>
      </c>
      <c r="F50" s="5"/>
      <c r="G50" s="6">
        <f t="shared" ref="G50:G51" si="18">E50/365*D50</f>
        <v>287.45205479452056</v>
      </c>
    </row>
    <row r="51" spans="1:7" x14ac:dyDescent="0.3">
      <c r="A51" t="s">
        <v>125</v>
      </c>
      <c r="B51" s="3">
        <v>23590</v>
      </c>
      <c r="C51" s="3">
        <v>23832</v>
      </c>
      <c r="D51" s="4">
        <f t="shared" si="17"/>
        <v>243</v>
      </c>
      <c r="E51" s="5">
        <v>900</v>
      </c>
      <c r="F51" s="5"/>
      <c r="G51" s="6">
        <f t="shared" si="18"/>
        <v>599.17808219178085</v>
      </c>
    </row>
    <row r="52" spans="1:7" x14ac:dyDescent="0.3">
      <c r="B52" s="7"/>
      <c r="C52" s="7"/>
      <c r="D52" s="4">
        <f>SUM(D50:D51)</f>
        <v>365</v>
      </c>
      <c r="E52" s="5"/>
      <c r="F52" s="5"/>
      <c r="G52" s="13">
        <f>SUM(G50:G51)</f>
        <v>886.63013698630141</v>
      </c>
    </row>
    <row r="54" spans="1:7" x14ac:dyDescent="0.3">
      <c r="A54" s="8" t="s">
        <v>27</v>
      </c>
      <c r="B54" s="1" t="s">
        <v>0</v>
      </c>
      <c r="C54" s="1" t="s">
        <v>1</v>
      </c>
      <c r="D54" s="1"/>
      <c r="E54" s="1" t="s">
        <v>2</v>
      </c>
      <c r="F54" s="2" t="s">
        <v>3</v>
      </c>
    </row>
    <row r="55" spans="1:7" x14ac:dyDescent="0.3">
      <c r="A55" t="s">
        <v>42</v>
      </c>
      <c r="B55" s="3">
        <v>23468</v>
      </c>
      <c r="C55" s="3">
        <v>23589</v>
      </c>
      <c r="D55" s="4">
        <f t="shared" ref="D55:D56" si="19">IF(B55&gt;0,C55-B55+1,0)</f>
        <v>122</v>
      </c>
      <c r="E55" s="5">
        <v>895</v>
      </c>
      <c r="F55" s="5"/>
      <c r="G55" s="6">
        <f t="shared" ref="G55:G56" si="20">E55/365*D55</f>
        <v>299.15068493150687</v>
      </c>
    </row>
    <row r="56" spans="1:7" x14ac:dyDescent="0.3">
      <c r="B56" s="3">
        <v>23590</v>
      </c>
      <c r="C56" s="3">
        <v>23832</v>
      </c>
      <c r="D56" s="4">
        <f t="shared" si="19"/>
        <v>243</v>
      </c>
      <c r="E56" s="5">
        <v>935</v>
      </c>
      <c r="F56" s="5"/>
      <c r="G56" s="6">
        <f t="shared" si="20"/>
        <v>622.47945205479448</v>
      </c>
    </row>
    <row r="57" spans="1:7" x14ac:dyDescent="0.3">
      <c r="B57" s="7"/>
      <c r="C57" s="7"/>
      <c r="D57" s="4">
        <f>SUM(D55:D56)</f>
        <v>365</v>
      </c>
      <c r="E57" s="5"/>
      <c r="F57" s="5"/>
      <c r="G57" s="13">
        <f>SUM(G55:G56)</f>
        <v>921.6301369863013</v>
      </c>
    </row>
    <row r="59" spans="1:7" x14ac:dyDescent="0.3">
      <c r="A59" s="8" t="s">
        <v>30</v>
      </c>
      <c r="B59" s="1" t="s">
        <v>0</v>
      </c>
      <c r="C59" s="1" t="s">
        <v>1</v>
      </c>
      <c r="D59" s="1"/>
      <c r="E59" s="1" t="s">
        <v>2</v>
      </c>
      <c r="F59" s="2" t="s">
        <v>3</v>
      </c>
    </row>
    <row r="60" spans="1:7" x14ac:dyDescent="0.3">
      <c r="A60" t="s">
        <v>45</v>
      </c>
      <c r="B60" s="3">
        <v>23468</v>
      </c>
      <c r="C60" s="3">
        <v>23589</v>
      </c>
      <c r="D60" s="4">
        <f t="shared" ref="D60:D61" si="21">IF(B60&gt;0,C60-B60+1,0)</f>
        <v>122</v>
      </c>
      <c r="E60" s="5">
        <v>930</v>
      </c>
      <c r="F60" s="5"/>
      <c r="G60" s="6">
        <f t="shared" ref="G60:G61" si="22">E60/365*D60</f>
        <v>310.84931506849313</v>
      </c>
    </row>
    <row r="61" spans="1:7" x14ac:dyDescent="0.3">
      <c r="B61" s="3">
        <v>23590</v>
      </c>
      <c r="C61" s="3">
        <v>23832</v>
      </c>
      <c r="D61" s="4">
        <f t="shared" si="21"/>
        <v>243</v>
      </c>
      <c r="E61" s="5">
        <v>975</v>
      </c>
      <c r="F61" s="5"/>
      <c r="G61" s="6">
        <f t="shared" si="22"/>
        <v>649.10958904109589</v>
      </c>
    </row>
    <row r="62" spans="1:7" x14ac:dyDescent="0.3">
      <c r="B62" s="7"/>
      <c r="C62" s="7"/>
      <c r="D62" s="4">
        <f>SUM(D60:D61)</f>
        <v>365</v>
      </c>
      <c r="E62" s="5"/>
      <c r="F62" s="5"/>
      <c r="G62" s="13">
        <f>SUM(G60:G61)</f>
        <v>959.95890410958896</v>
      </c>
    </row>
    <row r="64" spans="1:7" x14ac:dyDescent="0.3">
      <c r="A64" s="8" t="s">
        <v>30</v>
      </c>
      <c r="B64" s="1" t="s">
        <v>0</v>
      </c>
      <c r="C64" s="1" t="s">
        <v>1</v>
      </c>
      <c r="D64" s="1"/>
      <c r="E64" s="1" t="s">
        <v>2</v>
      </c>
      <c r="F64" s="2" t="s">
        <v>3</v>
      </c>
    </row>
    <row r="65" spans="1:7" x14ac:dyDescent="0.3">
      <c r="A65" t="s">
        <v>46</v>
      </c>
      <c r="B65" s="3">
        <v>23468</v>
      </c>
      <c r="C65" s="3">
        <v>23589</v>
      </c>
      <c r="D65" s="4">
        <f t="shared" ref="D65:D66" si="23">IF(B65&gt;0,C65-B65+1,0)</f>
        <v>122</v>
      </c>
      <c r="E65" s="5">
        <v>970</v>
      </c>
      <c r="F65" s="5"/>
      <c r="G65" s="6">
        <f t="shared" ref="G65:G66" si="24">E65/365*D65</f>
        <v>324.21917808219177</v>
      </c>
    </row>
    <row r="66" spans="1:7" x14ac:dyDescent="0.3">
      <c r="B66" s="3">
        <v>23590</v>
      </c>
      <c r="C66" s="3">
        <v>23832</v>
      </c>
      <c r="D66" s="4">
        <f t="shared" si="23"/>
        <v>243</v>
      </c>
      <c r="E66" s="5">
        <v>1015</v>
      </c>
      <c r="F66" s="5"/>
      <c r="G66" s="6">
        <f t="shared" si="24"/>
        <v>675.7397260273973</v>
      </c>
    </row>
    <row r="67" spans="1:7" x14ac:dyDescent="0.3">
      <c r="B67" s="7"/>
      <c r="C67" s="7"/>
      <c r="D67" s="4">
        <f>SUM(D65:D66)</f>
        <v>365</v>
      </c>
      <c r="E67" s="5"/>
      <c r="F67" s="5"/>
      <c r="G67" s="13">
        <f>SUM(G65:G66)</f>
        <v>999.95890410958907</v>
      </c>
    </row>
    <row r="69" spans="1:7" x14ac:dyDescent="0.3">
      <c r="A69" s="8" t="s">
        <v>30</v>
      </c>
      <c r="B69" s="1" t="s">
        <v>0</v>
      </c>
      <c r="C69" s="1" t="s">
        <v>1</v>
      </c>
      <c r="D69" s="1"/>
      <c r="E69" s="1" t="s">
        <v>2</v>
      </c>
      <c r="F69" s="2" t="s">
        <v>3</v>
      </c>
    </row>
    <row r="70" spans="1:7" x14ac:dyDescent="0.3">
      <c r="A70" t="s">
        <v>47</v>
      </c>
      <c r="B70" s="3">
        <v>23468</v>
      </c>
      <c r="C70" s="3">
        <v>23589</v>
      </c>
      <c r="D70" s="4">
        <f t="shared" ref="D70:D71" si="25">IF(B70&gt;0,C70-B70+1,0)</f>
        <v>122</v>
      </c>
      <c r="E70" s="5">
        <v>1005</v>
      </c>
      <c r="F70" s="5"/>
      <c r="G70" s="6">
        <f t="shared" ref="G70:G71" si="26">E70/365*D70</f>
        <v>335.91780821917808</v>
      </c>
    </row>
    <row r="71" spans="1:7" x14ac:dyDescent="0.3">
      <c r="A71" t="s">
        <v>125</v>
      </c>
      <c r="B71" s="3">
        <v>23590</v>
      </c>
      <c r="C71" s="3">
        <v>23832</v>
      </c>
      <c r="D71" s="4">
        <f t="shared" si="25"/>
        <v>243</v>
      </c>
      <c r="E71" s="5">
        <v>1050</v>
      </c>
      <c r="F71" s="5"/>
      <c r="G71" s="6">
        <f t="shared" si="26"/>
        <v>699.04109589041093</v>
      </c>
    </row>
    <row r="72" spans="1:7" x14ac:dyDescent="0.3">
      <c r="B72" s="7"/>
      <c r="C72" s="7"/>
      <c r="D72" s="4">
        <f>SUM(D70:D71)</f>
        <v>365</v>
      </c>
      <c r="E72" s="5"/>
      <c r="F72" s="5"/>
      <c r="G72" s="13">
        <f>SUM(G70:G71)</f>
        <v>1034.958904109589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72"/>
  <sheetViews>
    <sheetView topLeftCell="A37" workbookViewId="0">
      <selection activeCell="A4" sqref="A4:A72"/>
    </sheetView>
  </sheetViews>
  <sheetFormatPr defaultRowHeight="14.4" x14ac:dyDescent="0.3"/>
  <cols>
    <col min="1" max="1" width="27.77734375" bestFit="1" customWidth="1"/>
    <col min="2" max="2" width="14.44140625" customWidth="1"/>
    <col min="3" max="3" width="10.44140625" bestFit="1" customWidth="1"/>
    <col min="5" max="5" width="10.21875" customWidth="1"/>
    <col min="7" max="7" width="11.5546875" customWidth="1"/>
  </cols>
  <sheetData>
    <row r="1" spans="1:9" x14ac:dyDescent="0.3">
      <c r="A1" s="8" t="s">
        <v>4</v>
      </c>
      <c r="B1" s="14"/>
    </row>
    <row r="4" spans="1:9" x14ac:dyDescent="0.3">
      <c r="A4" s="18" t="s">
        <v>97</v>
      </c>
      <c r="B4" s="1" t="s">
        <v>0</v>
      </c>
      <c r="C4" s="1" t="s">
        <v>1</v>
      </c>
      <c r="D4" s="1"/>
      <c r="E4" s="1" t="s">
        <v>2</v>
      </c>
      <c r="F4" s="2" t="s">
        <v>3</v>
      </c>
      <c r="I4" s="19" t="s">
        <v>98</v>
      </c>
    </row>
    <row r="5" spans="1:9" x14ac:dyDescent="0.3">
      <c r="B5" s="3">
        <v>23102</v>
      </c>
      <c r="C5" s="3">
        <v>23223</v>
      </c>
      <c r="D5" s="4">
        <f t="shared" ref="D5:D6" si="0">IF(B5&gt;0,C5-B5+1,0)</f>
        <v>122</v>
      </c>
      <c r="E5" s="5">
        <v>600</v>
      </c>
      <c r="F5" s="5"/>
      <c r="G5" s="6">
        <f>E5/366*D5</f>
        <v>200</v>
      </c>
      <c r="I5" s="19" t="s">
        <v>99</v>
      </c>
    </row>
    <row r="6" spans="1:9" x14ac:dyDescent="0.3">
      <c r="B6" s="3">
        <v>23224</v>
      </c>
      <c r="C6" s="3">
        <v>23467</v>
      </c>
      <c r="D6" s="4">
        <f t="shared" si="0"/>
        <v>244</v>
      </c>
      <c r="E6" s="5">
        <v>620</v>
      </c>
      <c r="F6" s="5"/>
      <c r="G6" s="6">
        <f>E6/366*D6</f>
        <v>413.33333333333337</v>
      </c>
      <c r="I6" s="19" t="s">
        <v>100</v>
      </c>
    </row>
    <row r="7" spans="1:9" x14ac:dyDescent="0.3">
      <c r="B7" s="3"/>
      <c r="C7" s="3"/>
      <c r="D7" s="4">
        <f>SUM(D5:D6)</f>
        <v>366</v>
      </c>
      <c r="E7" s="5"/>
      <c r="F7" s="5"/>
      <c r="G7" s="13">
        <f>SUM(G5:G6)</f>
        <v>613.33333333333337</v>
      </c>
      <c r="I7" s="19" t="s">
        <v>101</v>
      </c>
    </row>
    <row r="9" spans="1:9" x14ac:dyDescent="0.3">
      <c r="A9" s="8" t="s">
        <v>20</v>
      </c>
      <c r="B9" s="1" t="s">
        <v>0</v>
      </c>
      <c r="C9" s="1" t="s">
        <v>1</v>
      </c>
      <c r="D9" s="1"/>
      <c r="E9" s="1" t="s">
        <v>2</v>
      </c>
      <c r="F9" s="2" t="s">
        <v>3</v>
      </c>
    </row>
    <row r="10" spans="1:9" x14ac:dyDescent="0.3">
      <c r="A10" t="s">
        <v>126</v>
      </c>
      <c r="B10" s="3">
        <v>23102</v>
      </c>
      <c r="C10" s="3">
        <v>23223</v>
      </c>
      <c r="D10" s="4">
        <f t="shared" ref="D10:D11" si="1">IF(B10&gt;0,C10-B10+1,0)</f>
        <v>122</v>
      </c>
      <c r="E10" s="5">
        <v>625</v>
      </c>
      <c r="F10" s="5"/>
      <c r="G10" s="6">
        <f>E10/366*D10</f>
        <v>208.33333333333334</v>
      </c>
    </row>
    <row r="11" spans="1:9" x14ac:dyDescent="0.3">
      <c r="B11" s="3">
        <v>23224</v>
      </c>
      <c r="C11" s="3">
        <v>23467</v>
      </c>
      <c r="D11" s="4">
        <f t="shared" si="1"/>
        <v>244</v>
      </c>
      <c r="E11" s="5">
        <v>645</v>
      </c>
      <c r="F11" s="5"/>
      <c r="G11" s="6">
        <f>E11/366*D11</f>
        <v>430</v>
      </c>
    </row>
    <row r="12" spans="1:9" x14ac:dyDescent="0.3">
      <c r="B12" s="7"/>
      <c r="C12" s="7"/>
      <c r="D12" s="4">
        <f>SUM(D10:D11)</f>
        <v>366</v>
      </c>
      <c r="E12" s="5"/>
      <c r="F12" s="5"/>
      <c r="G12" s="13">
        <f>SUM(G10:G11)</f>
        <v>638.33333333333337</v>
      </c>
    </row>
    <row r="14" spans="1:9" x14ac:dyDescent="0.3">
      <c r="A14" s="8" t="s">
        <v>20</v>
      </c>
      <c r="B14" s="1" t="s">
        <v>0</v>
      </c>
      <c r="C14" s="1" t="s">
        <v>1</v>
      </c>
      <c r="D14" s="1"/>
      <c r="E14" s="1" t="s">
        <v>2</v>
      </c>
      <c r="F14" s="2" t="s">
        <v>3</v>
      </c>
    </row>
    <row r="15" spans="1:9" x14ac:dyDescent="0.3">
      <c r="A15" t="s">
        <v>127</v>
      </c>
      <c r="B15" s="3">
        <v>23102</v>
      </c>
      <c r="C15" s="3">
        <v>23223</v>
      </c>
      <c r="D15" s="4">
        <f t="shared" ref="D15:D16" si="2">IF(B15&gt;0,C15-B15+1,0)</f>
        <v>122</v>
      </c>
      <c r="E15" s="5">
        <v>660</v>
      </c>
      <c r="F15" s="5"/>
      <c r="G15" s="6">
        <f>E15/366*D15</f>
        <v>220</v>
      </c>
    </row>
    <row r="16" spans="1:9" x14ac:dyDescent="0.3">
      <c r="B16" s="3">
        <v>23224</v>
      </c>
      <c r="C16" s="3">
        <v>23467</v>
      </c>
      <c r="D16" s="4">
        <f t="shared" si="2"/>
        <v>244</v>
      </c>
      <c r="E16" s="5">
        <v>680</v>
      </c>
      <c r="F16" s="5"/>
      <c r="G16" s="6">
        <f>E16/366*D16</f>
        <v>453.33333333333337</v>
      </c>
    </row>
    <row r="17" spans="1:7" x14ac:dyDescent="0.3">
      <c r="B17" s="7"/>
      <c r="C17" s="7"/>
      <c r="D17" s="4">
        <f>SUM(D15:D16)</f>
        <v>366</v>
      </c>
      <c r="E17" s="5"/>
      <c r="F17" s="5"/>
      <c r="G17" s="13">
        <f>SUM(G15:G16)</f>
        <v>673.33333333333337</v>
      </c>
    </row>
    <row r="19" spans="1:7" x14ac:dyDescent="0.3">
      <c r="A19" s="8" t="s">
        <v>20</v>
      </c>
      <c r="B19" s="1" t="s">
        <v>0</v>
      </c>
      <c r="C19" s="1" t="s">
        <v>1</v>
      </c>
      <c r="D19" s="1"/>
      <c r="E19" s="1" t="s">
        <v>2</v>
      </c>
      <c r="F19" s="2" t="s">
        <v>3</v>
      </c>
    </row>
    <row r="20" spans="1:7" x14ac:dyDescent="0.3">
      <c r="A20" t="s">
        <v>128</v>
      </c>
      <c r="B20" s="3">
        <v>23102</v>
      </c>
      <c r="C20" s="3">
        <v>23223</v>
      </c>
      <c r="D20" s="4">
        <f t="shared" ref="D20:D21" si="3">IF(B20&gt;0,C20-B20+1,0)</f>
        <v>122</v>
      </c>
      <c r="E20" s="5">
        <v>685</v>
      </c>
      <c r="F20" s="5"/>
      <c r="G20" s="6">
        <f>E20/366*D20</f>
        <v>228.33333333333334</v>
      </c>
    </row>
    <row r="21" spans="1:7" x14ac:dyDescent="0.3">
      <c r="B21" s="3">
        <v>23224</v>
      </c>
      <c r="C21" s="3">
        <v>23467</v>
      </c>
      <c r="D21" s="4">
        <f t="shared" si="3"/>
        <v>244</v>
      </c>
      <c r="E21" s="5">
        <v>705</v>
      </c>
      <c r="F21" s="5"/>
      <c r="G21" s="6">
        <f>E21/366*D21</f>
        <v>470</v>
      </c>
    </row>
    <row r="22" spans="1:7" x14ac:dyDescent="0.3">
      <c r="B22" s="7"/>
      <c r="C22" s="7"/>
      <c r="D22" s="4">
        <f>SUM(D20:D21)</f>
        <v>366</v>
      </c>
      <c r="E22" s="5"/>
      <c r="F22" s="5"/>
      <c r="G22" s="13">
        <f>SUM(G20:G21)</f>
        <v>698.33333333333337</v>
      </c>
    </row>
    <row r="24" spans="1:7" x14ac:dyDescent="0.3">
      <c r="A24" s="8" t="s">
        <v>22</v>
      </c>
      <c r="B24" s="1" t="s">
        <v>0</v>
      </c>
      <c r="C24" s="1" t="s">
        <v>1</v>
      </c>
      <c r="D24" s="1"/>
      <c r="E24" s="1" t="s">
        <v>2</v>
      </c>
      <c r="F24" s="2" t="s">
        <v>3</v>
      </c>
    </row>
    <row r="25" spans="1:7" x14ac:dyDescent="0.3">
      <c r="A25" t="s">
        <v>129</v>
      </c>
      <c r="B25" s="3">
        <v>23102</v>
      </c>
      <c r="C25" s="3">
        <v>23223</v>
      </c>
      <c r="D25" s="4">
        <f t="shared" ref="D25:D26" si="4">IF(B25&gt;0,C25-B25+1,0)</f>
        <v>122</v>
      </c>
      <c r="E25" s="5">
        <v>710</v>
      </c>
      <c r="F25" s="5"/>
      <c r="G25" s="6">
        <f>E25/366*D25</f>
        <v>236.66666666666666</v>
      </c>
    </row>
    <row r="26" spans="1:7" x14ac:dyDescent="0.3">
      <c r="B26" s="3">
        <v>23224</v>
      </c>
      <c r="C26" s="3">
        <v>23467</v>
      </c>
      <c r="D26" s="4">
        <f t="shared" si="4"/>
        <v>244</v>
      </c>
      <c r="E26" s="5">
        <v>730</v>
      </c>
      <c r="F26" s="5"/>
      <c r="G26" s="6">
        <f>E26/366*D26</f>
        <v>486.66666666666669</v>
      </c>
    </row>
    <row r="27" spans="1:7" x14ac:dyDescent="0.3">
      <c r="B27" s="7"/>
      <c r="C27" s="7"/>
      <c r="D27" s="4">
        <f>SUM(D25:D26)</f>
        <v>366</v>
      </c>
      <c r="E27" s="5"/>
      <c r="F27" s="5"/>
      <c r="G27" s="13">
        <f>SUM(G25:G26)</f>
        <v>723.33333333333337</v>
      </c>
    </row>
    <row r="29" spans="1:7" x14ac:dyDescent="0.3">
      <c r="A29" s="8" t="s">
        <v>20</v>
      </c>
      <c r="B29" s="1" t="s">
        <v>0</v>
      </c>
      <c r="C29" s="1" t="s">
        <v>1</v>
      </c>
      <c r="D29" s="1"/>
      <c r="E29" s="1" t="s">
        <v>2</v>
      </c>
      <c r="F29" s="2" t="s">
        <v>3</v>
      </c>
    </row>
    <row r="30" spans="1:7" x14ac:dyDescent="0.3">
      <c r="A30" t="s">
        <v>130</v>
      </c>
      <c r="B30" s="3">
        <v>23102</v>
      </c>
      <c r="C30" s="3">
        <v>23223</v>
      </c>
      <c r="D30" s="4">
        <f t="shared" ref="D30:D31" si="5">IF(B30&gt;0,C30-B30+1,0)</f>
        <v>122</v>
      </c>
      <c r="E30" s="5">
        <v>735</v>
      </c>
      <c r="F30" s="5"/>
      <c r="G30" s="6">
        <f>E30/366*D30</f>
        <v>245</v>
      </c>
    </row>
    <row r="31" spans="1:7" x14ac:dyDescent="0.3">
      <c r="B31" s="3">
        <v>23224</v>
      </c>
      <c r="C31" s="3">
        <v>23467</v>
      </c>
      <c r="D31" s="4">
        <f t="shared" si="5"/>
        <v>244</v>
      </c>
      <c r="E31" s="5">
        <v>755</v>
      </c>
      <c r="F31" s="5"/>
      <c r="G31" s="6">
        <f>E31/366*D31</f>
        <v>503.33333333333331</v>
      </c>
    </row>
    <row r="32" spans="1:7" x14ac:dyDescent="0.3">
      <c r="B32" s="7"/>
      <c r="C32" s="7"/>
      <c r="D32" s="4">
        <f>SUM(D30:D31)</f>
        <v>366</v>
      </c>
      <c r="E32" s="5"/>
      <c r="F32" s="5"/>
      <c r="G32" s="13">
        <f>SUM(G30:G31)</f>
        <v>748.33333333333326</v>
      </c>
    </row>
    <row r="34" spans="1:7" x14ac:dyDescent="0.3">
      <c r="A34" s="8" t="s">
        <v>20</v>
      </c>
      <c r="B34" s="1" t="s">
        <v>0</v>
      </c>
      <c r="C34" s="1" t="s">
        <v>1</v>
      </c>
      <c r="D34" s="1"/>
      <c r="E34" s="1" t="s">
        <v>2</v>
      </c>
      <c r="F34" s="2" t="s">
        <v>3</v>
      </c>
    </row>
    <row r="35" spans="1:7" x14ac:dyDescent="0.3">
      <c r="A35" t="s">
        <v>131</v>
      </c>
      <c r="B35" s="3">
        <v>23102</v>
      </c>
      <c r="C35" s="3">
        <v>23223</v>
      </c>
      <c r="D35" s="4">
        <f t="shared" ref="D35:D36" si="6">IF(B35&gt;0,C35-B35+1,0)</f>
        <v>122</v>
      </c>
      <c r="E35" s="5">
        <v>760</v>
      </c>
      <c r="F35" s="5"/>
      <c r="G35" s="6">
        <f>E35/366*D35</f>
        <v>253.33333333333334</v>
      </c>
    </row>
    <row r="36" spans="1:7" x14ac:dyDescent="0.3">
      <c r="B36" s="3">
        <v>23224</v>
      </c>
      <c r="C36" s="3">
        <v>23467</v>
      </c>
      <c r="D36" s="4">
        <f t="shared" si="6"/>
        <v>244</v>
      </c>
      <c r="E36" s="5">
        <v>785</v>
      </c>
      <c r="F36" s="5"/>
      <c r="G36" s="6">
        <f>E36/366*D36</f>
        <v>523.33333333333326</v>
      </c>
    </row>
    <row r="37" spans="1:7" x14ac:dyDescent="0.3">
      <c r="B37" s="7"/>
      <c r="C37" s="7"/>
      <c r="D37" s="4">
        <f>SUM(D35:D36)</f>
        <v>366</v>
      </c>
      <c r="E37" s="5"/>
      <c r="F37" s="5"/>
      <c r="G37" s="13">
        <f>SUM(G35:G36)</f>
        <v>776.66666666666663</v>
      </c>
    </row>
    <row r="39" spans="1:7" x14ac:dyDescent="0.3">
      <c r="A39" s="8" t="s">
        <v>20</v>
      </c>
      <c r="B39" s="1" t="s">
        <v>0</v>
      </c>
      <c r="C39" s="1" t="s">
        <v>1</v>
      </c>
      <c r="D39" s="1"/>
      <c r="E39" s="1" t="s">
        <v>2</v>
      </c>
      <c r="F39" s="2" t="s">
        <v>3</v>
      </c>
    </row>
    <row r="40" spans="1:7" x14ac:dyDescent="0.3">
      <c r="A40" t="s">
        <v>132</v>
      </c>
      <c r="B40" s="3">
        <v>23102</v>
      </c>
      <c r="C40" s="3">
        <v>23223</v>
      </c>
      <c r="D40" s="4">
        <f t="shared" ref="D40:D41" si="7">IF(B40&gt;0,C40-B40+1,0)</f>
        <v>122</v>
      </c>
      <c r="E40" s="5">
        <v>785</v>
      </c>
      <c r="F40" s="5"/>
      <c r="G40" s="6">
        <f>E40/366*D40</f>
        <v>261.66666666666663</v>
      </c>
    </row>
    <row r="41" spans="1:7" x14ac:dyDescent="0.3">
      <c r="B41" s="3">
        <v>23224</v>
      </c>
      <c r="C41" s="3">
        <v>23467</v>
      </c>
      <c r="D41" s="4">
        <f t="shared" si="7"/>
        <v>244</v>
      </c>
      <c r="E41" s="5">
        <v>810</v>
      </c>
      <c r="F41" s="5"/>
      <c r="G41" s="6">
        <f>E41/366*D41</f>
        <v>540</v>
      </c>
    </row>
    <row r="42" spans="1:7" x14ac:dyDescent="0.3">
      <c r="B42" s="7"/>
      <c r="C42" s="7"/>
      <c r="D42" s="4">
        <f>SUM(D40:D41)</f>
        <v>366</v>
      </c>
      <c r="E42" s="5"/>
      <c r="F42" s="5"/>
      <c r="G42" s="13">
        <f>SUM(G40:G41)</f>
        <v>801.66666666666663</v>
      </c>
    </row>
    <row r="44" spans="1:7" x14ac:dyDescent="0.3">
      <c r="A44" s="8" t="s">
        <v>20</v>
      </c>
      <c r="B44" s="1" t="s">
        <v>0</v>
      </c>
      <c r="C44" s="1" t="s">
        <v>1</v>
      </c>
      <c r="D44" s="1"/>
      <c r="E44" s="1" t="s">
        <v>2</v>
      </c>
      <c r="F44" s="2" t="s">
        <v>3</v>
      </c>
    </row>
    <row r="45" spans="1:7" x14ac:dyDescent="0.3">
      <c r="A45" t="s">
        <v>133</v>
      </c>
      <c r="B45" s="3">
        <v>23102</v>
      </c>
      <c r="C45" s="3">
        <v>23223</v>
      </c>
      <c r="D45" s="4">
        <f t="shared" ref="D45:D46" si="8">IF(B45&gt;0,C45-B45+1,0)</f>
        <v>122</v>
      </c>
      <c r="E45" s="5">
        <v>810</v>
      </c>
      <c r="F45" s="5"/>
      <c r="G45" s="6">
        <f>E45/366*D45</f>
        <v>270</v>
      </c>
    </row>
    <row r="46" spans="1:7" x14ac:dyDescent="0.3">
      <c r="B46" s="3">
        <v>23224</v>
      </c>
      <c r="C46" s="3">
        <v>23467</v>
      </c>
      <c r="D46" s="4">
        <f t="shared" si="8"/>
        <v>244</v>
      </c>
      <c r="E46" s="5">
        <v>835</v>
      </c>
      <c r="F46" s="5"/>
      <c r="G46" s="6">
        <f>E46/366*D46</f>
        <v>556.66666666666674</v>
      </c>
    </row>
    <row r="47" spans="1:7" x14ac:dyDescent="0.3">
      <c r="B47" s="7"/>
      <c r="C47" s="7"/>
      <c r="D47" s="4">
        <f>SUM(D45:D46)</f>
        <v>366</v>
      </c>
      <c r="E47" s="5"/>
      <c r="F47" s="5"/>
      <c r="G47" s="13">
        <f>SUM(G45:G46)</f>
        <v>826.66666666666674</v>
      </c>
    </row>
    <row r="49" spans="1:7" x14ac:dyDescent="0.3">
      <c r="A49" s="8" t="s">
        <v>20</v>
      </c>
      <c r="B49" s="1" t="s">
        <v>0</v>
      </c>
      <c r="C49" s="1" t="s">
        <v>1</v>
      </c>
      <c r="D49" s="1"/>
      <c r="E49" s="1" t="s">
        <v>2</v>
      </c>
      <c r="F49" s="2" t="s">
        <v>3</v>
      </c>
    </row>
    <row r="50" spans="1:7" x14ac:dyDescent="0.3">
      <c r="A50" t="s">
        <v>134</v>
      </c>
      <c r="B50" s="3">
        <v>23102</v>
      </c>
      <c r="C50" s="3">
        <v>23223</v>
      </c>
      <c r="D50" s="4">
        <f t="shared" ref="D50:D51" si="9">IF(B50&gt;0,C50-B50+1,0)</f>
        <v>122</v>
      </c>
      <c r="E50" s="5">
        <v>835</v>
      </c>
      <c r="F50" s="5"/>
      <c r="G50" s="6">
        <f>E50/366*D50</f>
        <v>278.33333333333337</v>
      </c>
    </row>
    <row r="51" spans="1:7" x14ac:dyDescent="0.3">
      <c r="A51" t="s">
        <v>125</v>
      </c>
      <c r="B51" s="3">
        <v>23224</v>
      </c>
      <c r="C51" s="3">
        <v>23467</v>
      </c>
      <c r="D51" s="4">
        <f t="shared" si="9"/>
        <v>244</v>
      </c>
      <c r="E51" s="5">
        <v>860</v>
      </c>
      <c r="F51" s="5"/>
      <c r="G51" s="6">
        <f>E51/366*D51</f>
        <v>573.33333333333337</v>
      </c>
    </row>
    <row r="52" spans="1:7" x14ac:dyDescent="0.3">
      <c r="B52" s="7"/>
      <c r="C52" s="7"/>
      <c r="D52" s="4">
        <f>SUM(D50:D51)</f>
        <v>366</v>
      </c>
      <c r="E52" s="5"/>
      <c r="F52" s="5"/>
      <c r="G52" s="13">
        <f>SUM(G50:G51)</f>
        <v>851.66666666666674</v>
      </c>
    </row>
    <row r="54" spans="1:7" x14ac:dyDescent="0.3">
      <c r="A54" s="8" t="s">
        <v>27</v>
      </c>
      <c r="B54" s="1" t="s">
        <v>0</v>
      </c>
      <c r="C54" s="1" t="s">
        <v>1</v>
      </c>
      <c r="D54" s="1"/>
      <c r="E54" s="1" t="s">
        <v>2</v>
      </c>
      <c r="F54" s="2" t="s">
        <v>3</v>
      </c>
    </row>
    <row r="55" spans="1:7" x14ac:dyDescent="0.3">
      <c r="A55" t="s">
        <v>42</v>
      </c>
      <c r="B55" s="3">
        <v>23102</v>
      </c>
      <c r="C55" s="3">
        <v>23223</v>
      </c>
      <c r="D55" s="4">
        <f t="shared" ref="D55:D56" si="10">IF(B55&gt;0,C55-B55+1,0)</f>
        <v>122</v>
      </c>
      <c r="E55" s="5">
        <v>870</v>
      </c>
      <c r="F55" s="5"/>
      <c r="G55" s="6">
        <f>E55/366*D55</f>
        <v>290</v>
      </c>
    </row>
    <row r="56" spans="1:7" x14ac:dyDescent="0.3">
      <c r="B56" s="3">
        <v>23224</v>
      </c>
      <c r="C56" s="3">
        <v>23467</v>
      </c>
      <c r="D56" s="4">
        <f t="shared" si="10"/>
        <v>244</v>
      </c>
      <c r="E56" s="5">
        <v>895</v>
      </c>
      <c r="F56" s="5"/>
      <c r="G56" s="6">
        <f>E56/366*D56</f>
        <v>596.66666666666663</v>
      </c>
    </row>
    <row r="57" spans="1:7" x14ac:dyDescent="0.3">
      <c r="B57" s="7"/>
      <c r="C57" s="7"/>
      <c r="D57" s="4">
        <f>SUM(D55:D56)</f>
        <v>366</v>
      </c>
      <c r="E57" s="5"/>
      <c r="F57" s="5"/>
      <c r="G57" s="13">
        <f>SUM(G55:G56)</f>
        <v>886.66666666666663</v>
      </c>
    </row>
    <row r="59" spans="1:7" x14ac:dyDescent="0.3">
      <c r="A59" s="8" t="s">
        <v>30</v>
      </c>
      <c r="B59" s="1" t="s">
        <v>0</v>
      </c>
      <c r="C59" s="1" t="s">
        <v>1</v>
      </c>
      <c r="D59" s="1"/>
      <c r="E59" s="1" t="s">
        <v>2</v>
      </c>
      <c r="F59" s="2" t="s">
        <v>3</v>
      </c>
    </row>
    <row r="60" spans="1:7" x14ac:dyDescent="0.3">
      <c r="A60" t="s">
        <v>45</v>
      </c>
      <c r="B60" s="3">
        <v>23102</v>
      </c>
      <c r="C60" s="3">
        <v>23223</v>
      </c>
      <c r="D60" s="4">
        <f t="shared" ref="D60:D61" si="11">IF(B60&gt;0,C60-B60+1,0)</f>
        <v>122</v>
      </c>
      <c r="E60" s="5">
        <v>905</v>
      </c>
      <c r="F60" s="5"/>
      <c r="G60" s="6">
        <f>E60/366*D60</f>
        <v>301.66666666666669</v>
      </c>
    </row>
    <row r="61" spans="1:7" x14ac:dyDescent="0.3">
      <c r="B61" s="3">
        <v>23224</v>
      </c>
      <c r="C61" s="3">
        <v>23467</v>
      </c>
      <c r="D61" s="4">
        <f t="shared" si="11"/>
        <v>244</v>
      </c>
      <c r="E61" s="5">
        <v>930</v>
      </c>
      <c r="F61" s="5"/>
      <c r="G61" s="6">
        <f>E61/366*D61</f>
        <v>620</v>
      </c>
    </row>
    <row r="62" spans="1:7" x14ac:dyDescent="0.3">
      <c r="B62" s="7"/>
      <c r="C62" s="7"/>
      <c r="D62" s="4">
        <f>SUM(D60:D61)</f>
        <v>366</v>
      </c>
      <c r="E62" s="5"/>
      <c r="F62" s="5"/>
      <c r="G62" s="13">
        <f>SUM(G60:G61)</f>
        <v>921.66666666666674</v>
      </c>
    </row>
    <row r="64" spans="1:7" x14ac:dyDescent="0.3">
      <c r="A64" s="8" t="s">
        <v>30</v>
      </c>
      <c r="B64" s="1" t="s">
        <v>0</v>
      </c>
      <c r="C64" s="1" t="s">
        <v>1</v>
      </c>
      <c r="D64" s="1"/>
      <c r="E64" s="1" t="s">
        <v>2</v>
      </c>
      <c r="F64" s="2" t="s">
        <v>3</v>
      </c>
    </row>
    <row r="65" spans="1:7" x14ac:dyDescent="0.3">
      <c r="A65" t="s">
        <v>46</v>
      </c>
      <c r="B65" s="3">
        <v>23102</v>
      </c>
      <c r="C65" s="3">
        <v>23223</v>
      </c>
      <c r="D65" s="4">
        <f t="shared" ref="D65:D66" si="12">IF(B65&gt;0,C65-B65+1,0)</f>
        <v>122</v>
      </c>
      <c r="E65" s="5">
        <v>940</v>
      </c>
      <c r="F65" s="5"/>
      <c r="G65" s="6">
        <f>E65/366*D65</f>
        <v>313.33333333333337</v>
      </c>
    </row>
    <row r="66" spans="1:7" x14ac:dyDescent="0.3">
      <c r="B66" s="3">
        <v>23224</v>
      </c>
      <c r="C66" s="3">
        <v>23467</v>
      </c>
      <c r="D66" s="4">
        <f t="shared" si="12"/>
        <v>244</v>
      </c>
      <c r="E66" s="5">
        <v>970</v>
      </c>
      <c r="F66" s="5"/>
      <c r="G66" s="6">
        <f>E66/366*D66</f>
        <v>646.66666666666663</v>
      </c>
    </row>
    <row r="67" spans="1:7" x14ac:dyDescent="0.3">
      <c r="B67" s="7"/>
      <c r="C67" s="7"/>
      <c r="D67" s="4">
        <f>SUM(D65:D66)</f>
        <v>366</v>
      </c>
      <c r="E67" s="5"/>
      <c r="F67" s="5"/>
      <c r="G67" s="13">
        <f>SUM(G65:G66)</f>
        <v>960</v>
      </c>
    </row>
    <row r="69" spans="1:7" x14ac:dyDescent="0.3">
      <c r="A69" s="8" t="s">
        <v>30</v>
      </c>
      <c r="B69" s="1" t="s">
        <v>0</v>
      </c>
      <c r="C69" s="1" t="s">
        <v>1</v>
      </c>
      <c r="D69" s="1"/>
      <c r="E69" s="1" t="s">
        <v>2</v>
      </c>
      <c r="F69" s="2" t="s">
        <v>3</v>
      </c>
    </row>
    <row r="70" spans="1:7" x14ac:dyDescent="0.3">
      <c r="A70" t="s">
        <v>47</v>
      </c>
      <c r="B70" s="3">
        <v>23102</v>
      </c>
      <c r="C70" s="3">
        <v>23223</v>
      </c>
      <c r="D70" s="4">
        <f t="shared" ref="D70:D71" si="13">IF(B70&gt;0,C70-B70+1,0)</f>
        <v>122</v>
      </c>
      <c r="E70" s="5">
        <v>975</v>
      </c>
      <c r="F70" s="5"/>
      <c r="G70" s="6">
        <f>E70/366*D70</f>
        <v>325</v>
      </c>
    </row>
    <row r="71" spans="1:7" x14ac:dyDescent="0.3">
      <c r="A71" t="s">
        <v>125</v>
      </c>
      <c r="B71" s="3">
        <v>23224</v>
      </c>
      <c r="C71" s="3">
        <v>23467</v>
      </c>
      <c r="D71" s="4">
        <f t="shared" si="13"/>
        <v>244</v>
      </c>
      <c r="E71" s="5">
        <v>1005</v>
      </c>
      <c r="F71" s="5"/>
      <c r="G71" s="6">
        <f>E71/366*D71</f>
        <v>670</v>
      </c>
    </row>
    <row r="72" spans="1:7" x14ac:dyDescent="0.3">
      <c r="B72" s="7"/>
      <c r="C72" s="7"/>
      <c r="D72" s="4">
        <f>SUM(D70:D71)</f>
        <v>366</v>
      </c>
      <c r="E72" s="5"/>
      <c r="F72" s="5"/>
      <c r="G72" s="13">
        <f>SUM(G70:G71)</f>
        <v>995</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72"/>
  <sheetViews>
    <sheetView workbookViewId="0">
      <selection activeCell="A4" sqref="A4:A72"/>
    </sheetView>
  </sheetViews>
  <sheetFormatPr defaultRowHeight="14.4" x14ac:dyDescent="0.3"/>
  <cols>
    <col min="1" max="1" width="27.77734375" bestFit="1" customWidth="1"/>
    <col min="2" max="3" width="10.44140625" bestFit="1" customWidth="1"/>
    <col min="5" max="5" width="12.21875" customWidth="1"/>
    <col min="6" max="6" width="12.44140625" customWidth="1"/>
  </cols>
  <sheetData>
    <row r="1" spans="1:12" x14ac:dyDescent="0.3">
      <c r="A1" s="8" t="s">
        <v>4</v>
      </c>
      <c r="B1" s="14"/>
    </row>
    <row r="4" spans="1:12" x14ac:dyDescent="0.3">
      <c r="A4" s="18" t="s">
        <v>97</v>
      </c>
      <c r="B4" s="1" t="s">
        <v>0</v>
      </c>
      <c r="C4" s="1" t="s">
        <v>1</v>
      </c>
      <c r="D4" s="1"/>
      <c r="E4" s="1" t="s">
        <v>2</v>
      </c>
      <c r="F4" s="2" t="s">
        <v>3</v>
      </c>
      <c r="L4" s="19" t="s">
        <v>98</v>
      </c>
    </row>
    <row r="5" spans="1:12" x14ac:dyDescent="0.3">
      <c r="B5" s="3">
        <v>22737</v>
      </c>
      <c r="C5" s="3">
        <v>23101</v>
      </c>
      <c r="D5" s="4">
        <f t="shared" ref="D5:D6" si="0">IF(B5&gt;0,C5-B5+1,0)</f>
        <v>365</v>
      </c>
      <c r="E5" s="5">
        <v>600</v>
      </c>
      <c r="F5" s="5"/>
      <c r="G5" s="6">
        <f>E5/365*D5</f>
        <v>600</v>
      </c>
      <c r="I5" s="14" t="s">
        <v>95</v>
      </c>
      <c r="L5" s="19" t="s">
        <v>99</v>
      </c>
    </row>
    <row r="6" spans="1:12" x14ac:dyDescent="0.3">
      <c r="B6" s="3"/>
      <c r="C6" s="3"/>
      <c r="D6" s="4">
        <f t="shared" si="0"/>
        <v>0</v>
      </c>
      <c r="E6" s="5"/>
      <c r="F6" s="5"/>
      <c r="G6" s="6">
        <f>E6/365*D6</f>
        <v>0</v>
      </c>
      <c r="L6" s="19" t="s">
        <v>100</v>
      </c>
    </row>
    <row r="7" spans="1:12" x14ac:dyDescent="0.3">
      <c r="B7" s="3"/>
      <c r="C7" s="3"/>
      <c r="D7" s="4">
        <f>SUM(D5:D6)</f>
        <v>365</v>
      </c>
      <c r="E7" s="5"/>
      <c r="F7" s="5"/>
      <c r="G7" s="13">
        <f>SUM(G5:G6)</f>
        <v>600</v>
      </c>
      <c r="L7" s="19" t="s">
        <v>101</v>
      </c>
    </row>
    <row r="9" spans="1:12" x14ac:dyDescent="0.3">
      <c r="A9" s="8" t="s">
        <v>20</v>
      </c>
      <c r="B9" s="1" t="s">
        <v>0</v>
      </c>
      <c r="C9" s="1" t="s">
        <v>1</v>
      </c>
      <c r="D9" s="1"/>
      <c r="E9" s="1" t="s">
        <v>2</v>
      </c>
      <c r="F9" s="2" t="s">
        <v>3</v>
      </c>
    </row>
    <row r="10" spans="1:12" x14ac:dyDescent="0.3">
      <c r="A10" t="s">
        <v>102</v>
      </c>
      <c r="B10" s="3">
        <v>22737</v>
      </c>
      <c r="C10" s="3">
        <v>23101</v>
      </c>
      <c r="D10" s="4">
        <f t="shared" ref="D10:D11" si="1">IF(B10&gt;0,C10-B10+1,0)</f>
        <v>365</v>
      </c>
      <c r="E10" s="5">
        <v>625</v>
      </c>
      <c r="F10" s="5"/>
      <c r="G10" s="6">
        <f t="shared" ref="G10:G11" si="2">E10/365*D10</f>
        <v>625</v>
      </c>
      <c r="I10" s="14" t="s">
        <v>95</v>
      </c>
    </row>
    <row r="11" spans="1:12" x14ac:dyDescent="0.3">
      <c r="B11" s="3"/>
      <c r="C11" s="3"/>
      <c r="D11" s="4">
        <f t="shared" si="1"/>
        <v>0</v>
      </c>
      <c r="E11" s="5"/>
      <c r="F11" s="5"/>
      <c r="G11" s="6">
        <f t="shared" si="2"/>
        <v>0</v>
      </c>
    </row>
    <row r="12" spans="1:12" x14ac:dyDescent="0.3">
      <c r="B12" s="7"/>
      <c r="C12" s="7"/>
      <c r="D12" s="4">
        <f>SUM(D10:D11)</f>
        <v>365</v>
      </c>
      <c r="E12" s="5"/>
      <c r="F12" s="5"/>
      <c r="G12" s="13">
        <f>SUM(G10:G11)</f>
        <v>625</v>
      </c>
    </row>
    <row r="14" spans="1:12" x14ac:dyDescent="0.3">
      <c r="A14" s="8" t="s">
        <v>20</v>
      </c>
      <c r="B14" s="1" t="s">
        <v>0</v>
      </c>
      <c r="C14" s="1" t="s">
        <v>1</v>
      </c>
      <c r="D14" s="1"/>
      <c r="E14" s="1" t="s">
        <v>2</v>
      </c>
      <c r="F14" s="2" t="s">
        <v>3</v>
      </c>
    </row>
    <row r="15" spans="1:12" x14ac:dyDescent="0.3">
      <c r="A15" t="s">
        <v>103</v>
      </c>
      <c r="B15" s="3">
        <v>22737</v>
      </c>
      <c r="C15" s="3">
        <v>23101</v>
      </c>
      <c r="D15" s="4">
        <f t="shared" ref="D15:D16" si="3">IF(B15&gt;0,C15-B15+1,0)</f>
        <v>365</v>
      </c>
      <c r="E15" s="5">
        <v>660</v>
      </c>
      <c r="F15" s="5"/>
      <c r="G15" s="6">
        <f t="shared" ref="G15:G16" si="4">E15/365*D15</f>
        <v>660</v>
      </c>
      <c r="I15" s="14" t="s">
        <v>95</v>
      </c>
    </row>
    <row r="16" spans="1:12" x14ac:dyDescent="0.3">
      <c r="B16" s="3"/>
      <c r="C16" s="3"/>
      <c r="D16" s="4">
        <f t="shared" si="3"/>
        <v>0</v>
      </c>
      <c r="E16" s="5"/>
      <c r="F16" s="5"/>
      <c r="G16" s="6">
        <f t="shared" si="4"/>
        <v>0</v>
      </c>
    </row>
    <row r="17" spans="1:9" x14ac:dyDescent="0.3">
      <c r="B17" s="7"/>
      <c r="C17" s="7"/>
      <c r="D17" s="4">
        <f>SUM(D15:D16)</f>
        <v>365</v>
      </c>
      <c r="E17" s="5"/>
      <c r="F17" s="5"/>
      <c r="G17" s="13">
        <f>SUM(G15:G16)</f>
        <v>660</v>
      </c>
    </row>
    <row r="19" spans="1:9" x14ac:dyDescent="0.3">
      <c r="A19" s="8" t="s">
        <v>20</v>
      </c>
      <c r="B19" s="1" t="s">
        <v>0</v>
      </c>
      <c r="C19" s="1" t="s">
        <v>1</v>
      </c>
      <c r="D19" s="1"/>
      <c r="E19" s="1" t="s">
        <v>2</v>
      </c>
      <c r="F19" s="2" t="s">
        <v>3</v>
      </c>
    </row>
    <row r="20" spans="1:9" x14ac:dyDescent="0.3">
      <c r="A20" t="s">
        <v>104</v>
      </c>
      <c r="B20" s="3">
        <v>22737</v>
      </c>
      <c r="C20" s="3">
        <v>23101</v>
      </c>
      <c r="D20" s="4">
        <f t="shared" ref="D20:D21" si="5">IF(B20&gt;0,C20-B20+1,0)</f>
        <v>365</v>
      </c>
      <c r="E20" s="5">
        <v>685</v>
      </c>
      <c r="F20" s="5"/>
      <c r="G20" s="6">
        <f t="shared" ref="G20:G21" si="6">E20/365*D20</f>
        <v>685</v>
      </c>
      <c r="I20" s="14" t="s">
        <v>95</v>
      </c>
    </row>
    <row r="21" spans="1:9" x14ac:dyDescent="0.3">
      <c r="B21" s="3"/>
      <c r="C21" s="3"/>
      <c r="D21" s="4">
        <f t="shared" si="5"/>
        <v>0</v>
      </c>
      <c r="E21" s="5"/>
      <c r="F21" s="5"/>
      <c r="G21" s="6">
        <f t="shared" si="6"/>
        <v>0</v>
      </c>
    </row>
    <row r="22" spans="1:9" x14ac:dyDescent="0.3">
      <c r="B22" s="7"/>
      <c r="C22" s="7"/>
      <c r="D22" s="4">
        <f>SUM(D20:D21)</f>
        <v>365</v>
      </c>
      <c r="E22" s="5"/>
      <c r="F22" s="5"/>
      <c r="G22" s="13">
        <f>SUM(G20:G21)</f>
        <v>685</v>
      </c>
    </row>
    <row r="24" spans="1:9" x14ac:dyDescent="0.3">
      <c r="A24" s="8" t="s">
        <v>22</v>
      </c>
      <c r="B24" s="1" t="s">
        <v>0</v>
      </c>
      <c r="C24" s="1" t="s">
        <v>1</v>
      </c>
      <c r="D24" s="1"/>
      <c r="E24" s="1" t="s">
        <v>2</v>
      </c>
      <c r="F24" s="2" t="s">
        <v>3</v>
      </c>
    </row>
    <row r="25" spans="1:9" x14ac:dyDescent="0.3">
      <c r="A25" t="s">
        <v>105</v>
      </c>
      <c r="B25" s="3">
        <v>22737</v>
      </c>
      <c r="C25" s="3">
        <v>23101</v>
      </c>
      <c r="D25" s="4">
        <f t="shared" ref="D25:D26" si="7">IF(B25&gt;0,C25-B25+1,0)</f>
        <v>365</v>
      </c>
      <c r="E25" s="5">
        <v>710</v>
      </c>
      <c r="F25" s="5"/>
      <c r="G25" s="6">
        <f t="shared" ref="G25:G26" si="8">E25/365*D25</f>
        <v>710</v>
      </c>
      <c r="I25" s="14" t="s">
        <v>95</v>
      </c>
    </row>
    <row r="26" spans="1:9" x14ac:dyDescent="0.3">
      <c r="B26" s="3"/>
      <c r="C26" s="3"/>
      <c r="D26" s="4">
        <f t="shared" si="7"/>
        <v>0</v>
      </c>
      <c r="E26" s="5"/>
      <c r="F26" s="5"/>
      <c r="G26" s="6">
        <f t="shared" si="8"/>
        <v>0</v>
      </c>
    </row>
    <row r="27" spans="1:9" x14ac:dyDescent="0.3">
      <c r="B27" s="7"/>
      <c r="C27" s="7"/>
      <c r="D27" s="4">
        <f>SUM(D25:D26)</f>
        <v>365</v>
      </c>
      <c r="E27" s="5"/>
      <c r="F27" s="5"/>
      <c r="G27" s="13">
        <f>SUM(G25:G26)</f>
        <v>710</v>
      </c>
    </row>
    <row r="29" spans="1:9" x14ac:dyDescent="0.3">
      <c r="A29" s="8" t="s">
        <v>20</v>
      </c>
      <c r="B29" s="1" t="s">
        <v>0</v>
      </c>
      <c r="C29" s="1" t="s">
        <v>1</v>
      </c>
      <c r="D29" s="1"/>
      <c r="E29" s="1" t="s">
        <v>2</v>
      </c>
      <c r="F29" s="2" t="s">
        <v>3</v>
      </c>
    </row>
    <row r="30" spans="1:9" x14ac:dyDescent="0.3">
      <c r="A30" t="s">
        <v>106</v>
      </c>
      <c r="B30" s="3">
        <v>22737</v>
      </c>
      <c r="C30" s="3">
        <v>23101</v>
      </c>
      <c r="D30" s="4">
        <f t="shared" ref="D30:D31" si="9">IF(B30&gt;0,C30-B30+1,0)</f>
        <v>365</v>
      </c>
      <c r="E30" s="5">
        <v>735</v>
      </c>
      <c r="F30" s="5"/>
      <c r="G30" s="6">
        <f t="shared" ref="G30:G31" si="10">E30/365*D30</f>
        <v>735</v>
      </c>
      <c r="I30" s="14" t="s">
        <v>95</v>
      </c>
    </row>
    <row r="31" spans="1:9" x14ac:dyDescent="0.3">
      <c r="B31" s="3"/>
      <c r="C31" s="3"/>
      <c r="D31" s="4">
        <f t="shared" si="9"/>
        <v>0</v>
      </c>
      <c r="E31" s="5"/>
      <c r="F31" s="5"/>
      <c r="G31" s="6">
        <f t="shared" si="10"/>
        <v>0</v>
      </c>
    </row>
    <row r="32" spans="1:9" x14ac:dyDescent="0.3">
      <c r="B32" s="7"/>
      <c r="C32" s="7"/>
      <c r="D32" s="4">
        <f>SUM(D30:D31)</f>
        <v>365</v>
      </c>
      <c r="E32" s="5"/>
      <c r="F32" s="5"/>
      <c r="G32" s="13">
        <f>SUM(G30:G31)</f>
        <v>735</v>
      </c>
    </row>
    <row r="34" spans="1:9" x14ac:dyDescent="0.3">
      <c r="A34" s="8" t="s">
        <v>20</v>
      </c>
      <c r="B34" s="1" t="s">
        <v>0</v>
      </c>
      <c r="C34" s="1" t="s">
        <v>1</v>
      </c>
      <c r="D34" s="1"/>
      <c r="E34" s="1" t="s">
        <v>2</v>
      </c>
      <c r="F34" s="2" t="s">
        <v>3</v>
      </c>
    </row>
    <row r="35" spans="1:9" x14ac:dyDescent="0.3">
      <c r="A35" t="s">
        <v>107</v>
      </c>
      <c r="B35" s="3">
        <v>22737</v>
      </c>
      <c r="C35" s="3">
        <v>23101</v>
      </c>
      <c r="D35" s="4">
        <f t="shared" ref="D35:D36" si="11">IF(B35&gt;0,C35-B35+1,0)</f>
        <v>365</v>
      </c>
      <c r="E35" s="5">
        <v>760</v>
      </c>
      <c r="F35" s="5"/>
      <c r="G35" s="6">
        <f t="shared" ref="G35:G36" si="12">E35/365*D35</f>
        <v>760</v>
      </c>
      <c r="I35" s="14" t="s">
        <v>95</v>
      </c>
    </row>
    <row r="36" spans="1:9" x14ac:dyDescent="0.3">
      <c r="B36" s="3"/>
      <c r="C36" s="3"/>
      <c r="D36" s="4">
        <f t="shared" si="11"/>
        <v>0</v>
      </c>
      <c r="E36" s="5"/>
      <c r="F36" s="5"/>
      <c r="G36" s="6">
        <f t="shared" si="12"/>
        <v>0</v>
      </c>
    </row>
    <row r="37" spans="1:9" x14ac:dyDescent="0.3">
      <c r="B37" s="7"/>
      <c r="C37" s="7"/>
      <c r="D37" s="4">
        <f>SUM(D35:D36)</f>
        <v>365</v>
      </c>
      <c r="E37" s="5"/>
      <c r="F37" s="5"/>
      <c r="G37" s="13">
        <f>SUM(G35:G36)</f>
        <v>760</v>
      </c>
    </row>
    <row r="39" spans="1:9" x14ac:dyDescent="0.3">
      <c r="A39" s="8" t="s">
        <v>20</v>
      </c>
      <c r="B39" s="1" t="s">
        <v>0</v>
      </c>
      <c r="C39" s="1" t="s">
        <v>1</v>
      </c>
      <c r="D39" s="1"/>
      <c r="E39" s="1" t="s">
        <v>2</v>
      </c>
      <c r="F39" s="2" t="s">
        <v>3</v>
      </c>
    </row>
    <row r="40" spans="1:9" x14ac:dyDescent="0.3">
      <c r="A40" t="s">
        <v>108</v>
      </c>
      <c r="B40" s="3">
        <v>22737</v>
      </c>
      <c r="C40" s="3">
        <v>23101</v>
      </c>
      <c r="D40" s="4">
        <f t="shared" ref="D40:D41" si="13">IF(B40&gt;0,C40-B40+1,0)</f>
        <v>365</v>
      </c>
      <c r="E40" s="5">
        <v>785</v>
      </c>
      <c r="F40" s="5"/>
      <c r="G40" s="6">
        <f t="shared" ref="G40:G41" si="14">E40/365*D40</f>
        <v>785.00000000000011</v>
      </c>
      <c r="I40" s="14" t="s">
        <v>95</v>
      </c>
    </row>
    <row r="41" spans="1:9" x14ac:dyDescent="0.3">
      <c r="B41" s="3"/>
      <c r="C41" s="3"/>
      <c r="D41" s="4">
        <f t="shared" si="13"/>
        <v>0</v>
      </c>
      <c r="E41" s="5"/>
      <c r="F41" s="5"/>
      <c r="G41" s="6">
        <f t="shared" si="14"/>
        <v>0</v>
      </c>
    </row>
    <row r="42" spans="1:9" x14ac:dyDescent="0.3">
      <c r="B42" s="7"/>
      <c r="C42" s="7"/>
      <c r="D42" s="4">
        <f>SUM(D40:D41)</f>
        <v>365</v>
      </c>
      <c r="E42" s="5"/>
      <c r="F42" s="5"/>
      <c r="G42" s="13">
        <f>SUM(G40:G41)</f>
        <v>785.00000000000011</v>
      </c>
    </row>
    <row r="44" spans="1:9" x14ac:dyDescent="0.3">
      <c r="A44" s="8" t="s">
        <v>20</v>
      </c>
      <c r="B44" s="1" t="s">
        <v>0</v>
      </c>
      <c r="C44" s="1" t="s">
        <v>1</v>
      </c>
      <c r="D44" s="1"/>
      <c r="E44" s="1" t="s">
        <v>2</v>
      </c>
      <c r="F44" s="2" t="s">
        <v>3</v>
      </c>
    </row>
    <row r="45" spans="1:9" x14ac:dyDescent="0.3">
      <c r="A45" t="s">
        <v>109</v>
      </c>
      <c r="B45" s="3">
        <v>22737</v>
      </c>
      <c r="C45" s="3">
        <v>23101</v>
      </c>
      <c r="D45" s="4">
        <f t="shared" ref="D45:D46" si="15">IF(B45&gt;0,C45-B45+1,0)</f>
        <v>365</v>
      </c>
      <c r="E45" s="5">
        <v>810</v>
      </c>
      <c r="F45" s="5"/>
      <c r="G45" s="6">
        <f t="shared" ref="G45:G46" si="16">E45/365*D45</f>
        <v>810</v>
      </c>
      <c r="I45" s="14" t="s">
        <v>95</v>
      </c>
    </row>
    <row r="46" spans="1:9" x14ac:dyDescent="0.3">
      <c r="B46" s="3"/>
      <c r="C46" s="3"/>
      <c r="D46" s="4">
        <f t="shared" si="15"/>
        <v>0</v>
      </c>
      <c r="E46" s="5"/>
      <c r="F46" s="5"/>
      <c r="G46" s="6">
        <f t="shared" si="16"/>
        <v>0</v>
      </c>
    </row>
    <row r="47" spans="1:9" x14ac:dyDescent="0.3">
      <c r="B47" s="7"/>
      <c r="C47" s="7"/>
      <c r="D47" s="4">
        <f>SUM(D45:D46)</f>
        <v>365</v>
      </c>
      <c r="E47" s="5"/>
      <c r="F47" s="5"/>
      <c r="G47" s="13">
        <f>SUM(G45:G46)</f>
        <v>810</v>
      </c>
    </row>
    <row r="49" spans="1:9" x14ac:dyDescent="0.3">
      <c r="A49" s="8" t="s">
        <v>20</v>
      </c>
      <c r="B49" s="1" t="s">
        <v>0</v>
      </c>
      <c r="C49" s="1" t="s">
        <v>1</v>
      </c>
      <c r="D49" s="1"/>
      <c r="E49" s="1" t="s">
        <v>2</v>
      </c>
      <c r="F49" s="2" t="s">
        <v>3</v>
      </c>
    </row>
    <row r="50" spans="1:9" x14ac:dyDescent="0.3">
      <c r="A50" t="s">
        <v>110</v>
      </c>
      <c r="B50" s="3">
        <v>22737</v>
      </c>
      <c r="C50" s="3">
        <v>23101</v>
      </c>
      <c r="D50" s="4">
        <f t="shared" ref="D50:D51" si="17">IF(B50&gt;0,C50-B50+1,0)</f>
        <v>365</v>
      </c>
      <c r="E50" s="5">
        <v>835</v>
      </c>
      <c r="F50" s="5"/>
      <c r="G50" s="6">
        <f t="shared" ref="G50:G51" si="18">E50/365*D50</f>
        <v>834.99999999999989</v>
      </c>
      <c r="I50" s="14" t="s">
        <v>95</v>
      </c>
    </row>
    <row r="51" spans="1:9" x14ac:dyDescent="0.3">
      <c r="A51" t="s">
        <v>125</v>
      </c>
      <c r="B51" s="3"/>
      <c r="C51" s="3"/>
      <c r="D51" s="4">
        <f t="shared" si="17"/>
        <v>0</v>
      </c>
      <c r="E51" s="5"/>
      <c r="F51" s="5"/>
      <c r="G51" s="6">
        <f t="shared" si="18"/>
        <v>0</v>
      </c>
    </row>
    <row r="52" spans="1:9" x14ac:dyDescent="0.3">
      <c r="B52" s="7"/>
      <c r="C52" s="7"/>
      <c r="D52" s="4">
        <f>SUM(D50:D51)</f>
        <v>365</v>
      </c>
      <c r="E52" s="5"/>
      <c r="F52" s="5"/>
      <c r="G52" s="13">
        <f>SUM(G50:G51)</f>
        <v>834.99999999999989</v>
      </c>
    </row>
    <row r="54" spans="1:9" x14ac:dyDescent="0.3">
      <c r="A54" s="8" t="s">
        <v>27</v>
      </c>
      <c r="B54" s="1" t="s">
        <v>0</v>
      </c>
      <c r="C54" s="1" t="s">
        <v>1</v>
      </c>
      <c r="D54" s="1"/>
      <c r="E54" s="1" t="s">
        <v>2</v>
      </c>
      <c r="F54" s="2" t="s">
        <v>3</v>
      </c>
    </row>
    <row r="55" spans="1:9" x14ac:dyDescent="0.3">
      <c r="A55" t="s">
        <v>42</v>
      </c>
      <c r="B55" s="3">
        <v>22737</v>
      </c>
      <c r="C55" s="3">
        <v>23101</v>
      </c>
      <c r="D55" s="4">
        <f t="shared" ref="D55:D56" si="19">IF(B55&gt;0,C55-B55+1,0)</f>
        <v>365</v>
      </c>
      <c r="E55" s="5">
        <v>870</v>
      </c>
      <c r="F55" s="5"/>
      <c r="G55" s="6">
        <f t="shared" ref="G55:G56" si="20">E55/365*D55</f>
        <v>870.00000000000011</v>
      </c>
      <c r="I55" s="14" t="s">
        <v>95</v>
      </c>
    </row>
    <row r="56" spans="1:9" x14ac:dyDescent="0.3">
      <c r="B56" s="3"/>
      <c r="C56" s="3"/>
      <c r="D56" s="4">
        <f t="shared" si="19"/>
        <v>0</v>
      </c>
      <c r="E56" s="5"/>
      <c r="F56" s="5"/>
      <c r="G56" s="6">
        <f t="shared" si="20"/>
        <v>0</v>
      </c>
    </row>
    <row r="57" spans="1:9" x14ac:dyDescent="0.3">
      <c r="B57" s="7"/>
      <c r="C57" s="7"/>
      <c r="D57" s="4">
        <f>SUM(D55:D56)</f>
        <v>365</v>
      </c>
      <c r="E57" s="5"/>
      <c r="F57" s="5"/>
      <c r="G57" s="13">
        <f>SUM(G55:G56)</f>
        <v>870.00000000000011</v>
      </c>
    </row>
    <row r="59" spans="1:9" x14ac:dyDescent="0.3">
      <c r="A59" s="8" t="s">
        <v>30</v>
      </c>
      <c r="B59" s="1" t="s">
        <v>0</v>
      </c>
      <c r="C59" s="1" t="s">
        <v>1</v>
      </c>
      <c r="D59" s="1"/>
      <c r="E59" s="1" t="s">
        <v>2</v>
      </c>
      <c r="F59" s="2" t="s">
        <v>3</v>
      </c>
    </row>
    <row r="60" spans="1:9" x14ac:dyDescent="0.3">
      <c r="A60" t="s">
        <v>45</v>
      </c>
      <c r="B60" s="3">
        <v>22737</v>
      </c>
      <c r="C60" s="3">
        <v>23101</v>
      </c>
      <c r="D60" s="4">
        <f t="shared" ref="D60:D61" si="21">IF(B60&gt;0,C60-B60+1,0)</f>
        <v>365</v>
      </c>
      <c r="E60" s="5">
        <v>905</v>
      </c>
      <c r="F60" s="5"/>
      <c r="G60" s="6">
        <f t="shared" ref="G60:G61" si="22">E60/365*D60</f>
        <v>905</v>
      </c>
      <c r="I60" s="14" t="s">
        <v>95</v>
      </c>
    </row>
    <row r="61" spans="1:9" x14ac:dyDescent="0.3">
      <c r="B61" s="3"/>
      <c r="C61" s="3"/>
      <c r="D61" s="4">
        <f t="shared" si="21"/>
        <v>0</v>
      </c>
      <c r="E61" s="5"/>
      <c r="F61" s="5"/>
      <c r="G61" s="6">
        <f t="shared" si="22"/>
        <v>0</v>
      </c>
    </row>
    <row r="62" spans="1:9" x14ac:dyDescent="0.3">
      <c r="B62" s="7"/>
      <c r="C62" s="7"/>
      <c r="D62" s="4">
        <f>SUM(D60:D61)</f>
        <v>365</v>
      </c>
      <c r="E62" s="5"/>
      <c r="F62" s="5"/>
      <c r="G62" s="13">
        <f>SUM(G60:G61)</f>
        <v>905</v>
      </c>
    </row>
    <row r="64" spans="1:9" x14ac:dyDescent="0.3">
      <c r="A64" s="8" t="s">
        <v>30</v>
      </c>
      <c r="B64" s="1" t="s">
        <v>0</v>
      </c>
      <c r="C64" s="1" t="s">
        <v>1</v>
      </c>
      <c r="D64" s="1"/>
      <c r="E64" s="1" t="s">
        <v>2</v>
      </c>
      <c r="F64" s="2" t="s">
        <v>3</v>
      </c>
    </row>
    <row r="65" spans="1:9" x14ac:dyDescent="0.3">
      <c r="A65" t="s">
        <v>46</v>
      </c>
      <c r="B65" s="3">
        <v>22737</v>
      </c>
      <c r="C65" s="3">
        <v>23101</v>
      </c>
      <c r="D65" s="4">
        <f t="shared" ref="D65:D66" si="23">IF(B65&gt;0,C65-B65+1,0)</f>
        <v>365</v>
      </c>
      <c r="E65" s="5">
        <v>940</v>
      </c>
      <c r="F65" s="5"/>
      <c r="G65" s="6">
        <f t="shared" ref="G65:G66" si="24">E65/365*D65</f>
        <v>940</v>
      </c>
      <c r="I65" s="14" t="s">
        <v>95</v>
      </c>
    </row>
    <row r="66" spans="1:9" x14ac:dyDescent="0.3">
      <c r="B66" s="3"/>
      <c r="C66" s="3"/>
      <c r="D66" s="4">
        <f t="shared" si="23"/>
        <v>0</v>
      </c>
      <c r="E66" s="5"/>
      <c r="F66" s="5"/>
      <c r="G66" s="6">
        <f t="shared" si="24"/>
        <v>0</v>
      </c>
    </row>
    <row r="67" spans="1:9" x14ac:dyDescent="0.3">
      <c r="B67" s="7"/>
      <c r="C67" s="7"/>
      <c r="D67" s="4">
        <f>SUM(D65:D66)</f>
        <v>365</v>
      </c>
      <c r="E67" s="5"/>
      <c r="F67" s="5"/>
      <c r="G67" s="13">
        <f>SUM(G65:G66)</f>
        <v>940</v>
      </c>
    </row>
    <row r="69" spans="1:9" x14ac:dyDescent="0.3">
      <c r="A69" s="8" t="s">
        <v>30</v>
      </c>
      <c r="B69" s="1" t="s">
        <v>0</v>
      </c>
      <c r="C69" s="1" t="s">
        <v>1</v>
      </c>
      <c r="D69" s="1"/>
      <c r="E69" s="1" t="s">
        <v>2</v>
      </c>
      <c r="F69" s="2" t="s">
        <v>3</v>
      </c>
    </row>
    <row r="70" spans="1:9" x14ac:dyDescent="0.3">
      <c r="A70" t="s">
        <v>47</v>
      </c>
      <c r="B70" s="3">
        <v>22737</v>
      </c>
      <c r="C70" s="3">
        <v>23101</v>
      </c>
      <c r="D70" s="4">
        <f t="shared" ref="D70:D71" si="25">IF(B70&gt;0,C70-B70+1,0)</f>
        <v>365</v>
      </c>
      <c r="E70" s="5">
        <v>975</v>
      </c>
      <c r="F70" s="5"/>
      <c r="G70" s="6">
        <f t="shared" ref="G70:G71" si="26">E70/365*D70</f>
        <v>975</v>
      </c>
      <c r="I70" s="14" t="s">
        <v>95</v>
      </c>
    </row>
    <row r="71" spans="1:9" x14ac:dyDescent="0.3">
      <c r="A71" t="s">
        <v>94</v>
      </c>
      <c r="B71" s="3"/>
      <c r="C71" s="3"/>
      <c r="D71" s="4">
        <f t="shared" si="25"/>
        <v>0</v>
      </c>
      <c r="E71" s="5"/>
      <c r="F71" s="5"/>
      <c r="G71" s="6">
        <f t="shared" si="26"/>
        <v>0</v>
      </c>
    </row>
    <row r="72" spans="1:9" x14ac:dyDescent="0.3">
      <c r="B72" s="7"/>
      <c r="C72" s="7"/>
      <c r="D72" s="4">
        <f>SUM(D70:D71)</f>
        <v>365</v>
      </c>
      <c r="E72" s="5"/>
      <c r="F72" s="5"/>
      <c r="G72" s="13">
        <f>SUM(G70:G71)</f>
        <v>975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72"/>
  <sheetViews>
    <sheetView workbookViewId="0">
      <selection activeCell="A4" sqref="A4:A72"/>
    </sheetView>
  </sheetViews>
  <sheetFormatPr defaultRowHeight="14.4" x14ac:dyDescent="0.3"/>
  <cols>
    <col min="1" max="1" width="27.77734375" bestFit="1" customWidth="1"/>
    <col min="2" max="2" width="13.44140625" customWidth="1"/>
    <col min="3" max="3" width="13.5546875" customWidth="1"/>
    <col min="5" max="5" width="11" customWidth="1"/>
    <col min="6" max="6" width="12.21875" customWidth="1"/>
  </cols>
  <sheetData>
    <row r="1" spans="1:16" x14ac:dyDescent="0.3">
      <c r="A1" s="8" t="s">
        <v>4</v>
      </c>
      <c r="B1" s="14"/>
    </row>
    <row r="4" spans="1:16" x14ac:dyDescent="0.3">
      <c r="A4" s="18" t="s">
        <v>97</v>
      </c>
      <c r="B4" s="1" t="s">
        <v>0</v>
      </c>
      <c r="C4" s="1" t="s">
        <v>1</v>
      </c>
      <c r="D4" s="1"/>
      <c r="E4" s="1" t="s">
        <v>2</v>
      </c>
      <c r="F4" s="2" t="s">
        <v>3</v>
      </c>
    </row>
    <row r="5" spans="1:16" x14ac:dyDescent="0.3">
      <c r="B5" s="3">
        <v>22372</v>
      </c>
      <c r="C5" s="3">
        <v>22646</v>
      </c>
      <c r="D5" s="4">
        <f t="shared" ref="D5:D6" si="0">IF(B5&gt;0,C5-B5+1,0)</f>
        <v>275</v>
      </c>
      <c r="E5" s="16">
        <v>550</v>
      </c>
      <c r="F5" s="5"/>
      <c r="G5" s="6">
        <f>E5/365*D5</f>
        <v>414.38356164383561</v>
      </c>
      <c r="I5" s="14" t="s">
        <v>96</v>
      </c>
      <c r="P5" s="19" t="s">
        <v>98</v>
      </c>
    </row>
    <row r="6" spans="1:16" x14ac:dyDescent="0.3">
      <c r="B6" s="3">
        <v>22647</v>
      </c>
      <c r="C6" s="3">
        <v>22736</v>
      </c>
      <c r="D6" s="4">
        <f t="shared" si="0"/>
        <v>90</v>
      </c>
      <c r="E6" s="5">
        <v>600</v>
      </c>
      <c r="F6" s="5"/>
      <c r="G6" s="6">
        <f>E6/365*D6</f>
        <v>147.94520547945206</v>
      </c>
      <c r="P6" s="19" t="s">
        <v>99</v>
      </c>
    </row>
    <row r="7" spans="1:16" x14ac:dyDescent="0.3">
      <c r="B7" s="3"/>
      <c r="C7" s="3"/>
      <c r="D7" s="4">
        <f>SUM(D5:D6)</f>
        <v>365</v>
      </c>
      <c r="E7" s="5"/>
      <c r="F7" s="5"/>
      <c r="G7" s="13">
        <f>SUM(G5:G6)</f>
        <v>562.32876712328766</v>
      </c>
      <c r="P7" s="19" t="s">
        <v>100</v>
      </c>
    </row>
    <row r="8" spans="1:16" x14ac:dyDescent="0.3">
      <c r="P8" s="19" t="s">
        <v>101</v>
      </c>
    </row>
    <row r="9" spans="1:16" x14ac:dyDescent="0.3">
      <c r="A9" s="8" t="s">
        <v>20</v>
      </c>
      <c r="B9" s="1" t="s">
        <v>0</v>
      </c>
      <c r="C9" s="1" t="s">
        <v>1</v>
      </c>
      <c r="D9" s="1"/>
      <c r="E9" s="1" t="s">
        <v>2</v>
      </c>
      <c r="F9" s="2" t="s">
        <v>3</v>
      </c>
    </row>
    <row r="10" spans="1:16" x14ac:dyDescent="0.3">
      <c r="A10" t="s">
        <v>102</v>
      </c>
      <c r="B10" s="3">
        <v>22372</v>
      </c>
      <c r="C10" s="3">
        <v>22646</v>
      </c>
      <c r="D10" s="4">
        <f t="shared" ref="D10:D11" si="1">IF(B10&gt;0,C10-B10+1,0)</f>
        <v>275</v>
      </c>
      <c r="E10" s="5">
        <v>575</v>
      </c>
      <c r="F10" s="5"/>
      <c r="G10" s="6">
        <f>E10/365*D10</f>
        <v>433.21917808219177</v>
      </c>
    </row>
    <row r="11" spans="1:16" x14ac:dyDescent="0.3">
      <c r="B11" s="3">
        <v>22647</v>
      </c>
      <c r="C11" s="3">
        <v>22736</v>
      </c>
      <c r="D11" s="4">
        <f t="shared" si="1"/>
        <v>90</v>
      </c>
      <c r="E11" s="5">
        <v>625</v>
      </c>
      <c r="F11" s="5"/>
      <c r="G11" s="6">
        <f>E11/365*D11</f>
        <v>154.10958904109589</v>
      </c>
    </row>
    <row r="12" spans="1:16" x14ac:dyDescent="0.3">
      <c r="B12" s="7"/>
      <c r="C12" s="7"/>
      <c r="D12" s="4">
        <f>SUM(D10:D11)</f>
        <v>365</v>
      </c>
      <c r="E12" s="5"/>
      <c r="F12" s="5"/>
      <c r="G12" s="13">
        <f>SUM(G10:G11)</f>
        <v>587.32876712328766</v>
      </c>
    </row>
    <row r="14" spans="1:16" x14ac:dyDescent="0.3">
      <c r="A14" s="8" t="s">
        <v>20</v>
      </c>
      <c r="B14" s="1" t="s">
        <v>0</v>
      </c>
      <c r="C14" s="1" t="s">
        <v>1</v>
      </c>
      <c r="D14" s="1"/>
      <c r="E14" s="1" t="s">
        <v>2</v>
      </c>
      <c r="F14" s="2" t="s">
        <v>3</v>
      </c>
    </row>
    <row r="15" spans="1:16" x14ac:dyDescent="0.3">
      <c r="A15" t="s">
        <v>103</v>
      </c>
      <c r="B15" s="3">
        <v>22372</v>
      </c>
      <c r="C15" s="3">
        <v>22646</v>
      </c>
      <c r="D15" s="4">
        <f t="shared" ref="D15:D16" si="2">IF(B15&gt;0,C15-B15+1,0)</f>
        <v>275</v>
      </c>
      <c r="E15" s="5">
        <v>595</v>
      </c>
      <c r="F15" s="5"/>
      <c r="G15" s="6">
        <f>E15/365*D15</f>
        <v>448.28767123287673</v>
      </c>
    </row>
    <row r="16" spans="1:16" x14ac:dyDescent="0.3">
      <c r="B16" s="3">
        <v>22647</v>
      </c>
      <c r="C16" s="3">
        <v>22736</v>
      </c>
      <c r="D16" s="4">
        <f t="shared" si="2"/>
        <v>90</v>
      </c>
      <c r="E16" s="5">
        <v>660</v>
      </c>
      <c r="F16" s="5"/>
      <c r="G16" s="6">
        <f>E16/365*D16</f>
        <v>162.73972602739724</v>
      </c>
    </row>
    <row r="17" spans="1:7" x14ac:dyDescent="0.3">
      <c r="B17" s="7"/>
      <c r="C17" s="7"/>
      <c r="D17" s="4">
        <f>SUM(D15:D16)</f>
        <v>365</v>
      </c>
      <c r="E17" s="5"/>
      <c r="F17" s="5"/>
      <c r="G17" s="13">
        <f>SUM(G15:G16)</f>
        <v>611.02739726027403</v>
      </c>
    </row>
    <row r="19" spans="1:7" x14ac:dyDescent="0.3">
      <c r="A19" s="8" t="s">
        <v>20</v>
      </c>
      <c r="B19" s="1" t="s">
        <v>0</v>
      </c>
      <c r="C19" s="1" t="s">
        <v>1</v>
      </c>
      <c r="D19" s="1"/>
      <c r="E19" s="1" t="s">
        <v>2</v>
      </c>
      <c r="F19" s="2" t="s">
        <v>3</v>
      </c>
    </row>
    <row r="20" spans="1:7" x14ac:dyDescent="0.3">
      <c r="A20" t="s">
        <v>104</v>
      </c>
      <c r="B20" s="3">
        <v>22372</v>
      </c>
      <c r="C20" s="3">
        <v>22646</v>
      </c>
      <c r="D20" s="4">
        <f t="shared" ref="D20:D21" si="3">IF(B20&gt;0,C20-B20+1,0)</f>
        <v>275</v>
      </c>
      <c r="E20" s="5">
        <v>615</v>
      </c>
      <c r="F20" s="5"/>
      <c r="G20" s="6">
        <f>E20/365*D20</f>
        <v>463.35616438356169</v>
      </c>
    </row>
    <row r="21" spans="1:7" x14ac:dyDescent="0.3">
      <c r="B21" s="3">
        <v>22647</v>
      </c>
      <c r="C21" s="3">
        <v>22736</v>
      </c>
      <c r="D21" s="4">
        <f t="shared" si="3"/>
        <v>90</v>
      </c>
      <c r="E21" s="5">
        <v>685</v>
      </c>
      <c r="F21" s="5"/>
      <c r="G21" s="6">
        <f>E21/365*D21</f>
        <v>168.9041095890411</v>
      </c>
    </row>
    <row r="22" spans="1:7" x14ac:dyDescent="0.3">
      <c r="B22" s="7"/>
      <c r="C22" s="7"/>
      <c r="D22" s="4">
        <f>SUM(D20:D21)</f>
        <v>365</v>
      </c>
      <c r="E22" s="5"/>
      <c r="F22" s="5"/>
      <c r="G22" s="13">
        <f>SUM(G20:G21)</f>
        <v>632.26027397260282</v>
      </c>
    </row>
    <row r="24" spans="1:7" x14ac:dyDescent="0.3">
      <c r="A24" s="8" t="s">
        <v>22</v>
      </c>
      <c r="B24" s="1" t="s">
        <v>0</v>
      </c>
      <c r="C24" s="1" t="s">
        <v>1</v>
      </c>
      <c r="D24" s="1"/>
      <c r="E24" s="1" t="s">
        <v>2</v>
      </c>
      <c r="F24" s="2" t="s">
        <v>3</v>
      </c>
    </row>
    <row r="25" spans="1:7" x14ac:dyDescent="0.3">
      <c r="A25" t="s">
        <v>105</v>
      </c>
      <c r="B25" s="3">
        <v>22372</v>
      </c>
      <c r="C25" s="3">
        <v>22646</v>
      </c>
      <c r="D25" s="4">
        <f t="shared" ref="D25:D26" si="4">IF(B25&gt;0,C25-B25+1,0)</f>
        <v>275</v>
      </c>
      <c r="E25" s="5">
        <v>635</v>
      </c>
      <c r="F25" s="5"/>
      <c r="G25" s="6">
        <f>E25/365*D25</f>
        <v>478.42465753424659</v>
      </c>
    </row>
    <row r="26" spans="1:7" x14ac:dyDescent="0.3">
      <c r="B26" s="3">
        <v>22647</v>
      </c>
      <c r="C26" s="3">
        <v>22736</v>
      </c>
      <c r="D26" s="4">
        <f t="shared" si="4"/>
        <v>90</v>
      </c>
      <c r="E26" s="5">
        <v>710</v>
      </c>
      <c r="F26" s="5"/>
      <c r="G26" s="6">
        <f>E26/365*D26</f>
        <v>175.06849315068493</v>
      </c>
    </row>
    <row r="27" spans="1:7" x14ac:dyDescent="0.3">
      <c r="B27" s="7"/>
      <c r="C27" s="7"/>
      <c r="D27" s="4">
        <f>SUM(D25:D26)</f>
        <v>365</v>
      </c>
      <c r="E27" s="5"/>
      <c r="F27" s="5"/>
      <c r="G27" s="13">
        <f>SUM(G25:G26)</f>
        <v>653.49315068493149</v>
      </c>
    </row>
    <row r="29" spans="1:7" x14ac:dyDescent="0.3">
      <c r="A29" s="8" t="s">
        <v>20</v>
      </c>
      <c r="B29" s="1" t="s">
        <v>0</v>
      </c>
      <c r="C29" s="1" t="s">
        <v>1</v>
      </c>
      <c r="D29" s="1"/>
      <c r="E29" s="1" t="s">
        <v>2</v>
      </c>
      <c r="F29" s="2" t="s">
        <v>3</v>
      </c>
    </row>
    <row r="30" spans="1:7" x14ac:dyDescent="0.3">
      <c r="A30" t="s">
        <v>106</v>
      </c>
      <c r="B30" s="3">
        <v>22372</v>
      </c>
      <c r="C30" s="3">
        <v>22646</v>
      </c>
      <c r="D30" s="4">
        <f t="shared" ref="D30:D31" si="5">IF(B30&gt;0,C30-B30+1,0)</f>
        <v>275</v>
      </c>
      <c r="E30" s="5">
        <v>655</v>
      </c>
      <c r="F30" s="5"/>
      <c r="G30" s="6">
        <f>E30/365*D30</f>
        <v>493.49315068493155</v>
      </c>
    </row>
    <row r="31" spans="1:7" x14ac:dyDescent="0.3">
      <c r="B31" s="3">
        <v>22647</v>
      </c>
      <c r="C31" s="3">
        <v>22736</v>
      </c>
      <c r="D31" s="4">
        <f t="shared" si="5"/>
        <v>90</v>
      </c>
      <c r="E31" s="5">
        <v>735</v>
      </c>
      <c r="F31" s="5"/>
      <c r="G31" s="6">
        <f>E31/365*D31</f>
        <v>181.23287671232876</v>
      </c>
    </row>
    <row r="32" spans="1:7" x14ac:dyDescent="0.3">
      <c r="B32" s="7"/>
      <c r="C32" s="7"/>
      <c r="D32" s="4">
        <f>SUM(D30:D31)</f>
        <v>365</v>
      </c>
      <c r="E32" s="5"/>
      <c r="F32" s="5"/>
      <c r="G32" s="13">
        <f>SUM(G30:G31)</f>
        <v>674.72602739726028</v>
      </c>
    </row>
    <row r="34" spans="1:7" x14ac:dyDescent="0.3">
      <c r="A34" s="8" t="s">
        <v>20</v>
      </c>
      <c r="B34" s="1" t="s">
        <v>0</v>
      </c>
      <c r="C34" s="1" t="s">
        <v>1</v>
      </c>
      <c r="D34" s="1"/>
      <c r="E34" s="1" t="s">
        <v>2</v>
      </c>
      <c r="F34" s="2" t="s">
        <v>3</v>
      </c>
    </row>
    <row r="35" spans="1:7" x14ac:dyDescent="0.3">
      <c r="A35" t="s">
        <v>107</v>
      </c>
      <c r="B35" s="3">
        <v>22372</v>
      </c>
      <c r="C35" s="3">
        <v>22646</v>
      </c>
      <c r="D35" s="4">
        <f t="shared" ref="D35:D36" si="6">IF(B35&gt;0,C35-B35+1,0)</f>
        <v>275</v>
      </c>
      <c r="E35" s="5">
        <v>675</v>
      </c>
      <c r="F35" s="5"/>
      <c r="G35" s="6">
        <f>E35/365*D35</f>
        <v>508.56164383561645</v>
      </c>
    </row>
    <row r="36" spans="1:7" x14ac:dyDescent="0.3">
      <c r="B36" s="3">
        <v>22647</v>
      </c>
      <c r="C36" s="3">
        <v>22736</v>
      </c>
      <c r="D36" s="4">
        <f t="shared" si="6"/>
        <v>90</v>
      </c>
      <c r="E36" s="5">
        <v>760</v>
      </c>
      <c r="F36" s="5"/>
      <c r="G36" s="6">
        <f>E36/365*D36</f>
        <v>187.39726027397259</v>
      </c>
    </row>
    <row r="37" spans="1:7" x14ac:dyDescent="0.3">
      <c r="B37" s="7"/>
      <c r="C37" s="7"/>
      <c r="D37" s="4">
        <f>SUM(D35:D36)</f>
        <v>365</v>
      </c>
      <c r="E37" s="5"/>
      <c r="F37" s="5"/>
      <c r="G37" s="13">
        <f>SUM(G35:G36)</f>
        <v>695.95890410958907</v>
      </c>
    </row>
    <row r="39" spans="1:7" x14ac:dyDescent="0.3">
      <c r="A39" s="8" t="s">
        <v>20</v>
      </c>
      <c r="B39" s="1" t="s">
        <v>0</v>
      </c>
      <c r="C39" s="1" t="s">
        <v>1</v>
      </c>
      <c r="D39" s="1"/>
      <c r="E39" s="1" t="s">
        <v>2</v>
      </c>
      <c r="F39" s="2" t="s">
        <v>3</v>
      </c>
    </row>
    <row r="40" spans="1:7" x14ac:dyDescent="0.3">
      <c r="A40" t="s">
        <v>108</v>
      </c>
      <c r="B40" s="3">
        <v>22372</v>
      </c>
      <c r="C40" s="3">
        <v>22646</v>
      </c>
      <c r="D40" s="4">
        <f t="shared" ref="D40:D41" si="7">IF(B40&gt;0,C40-B40+1,0)</f>
        <v>275</v>
      </c>
      <c r="E40" s="5">
        <v>675</v>
      </c>
      <c r="F40" s="5"/>
      <c r="G40" s="6">
        <f>E40/365*D40</f>
        <v>508.56164383561645</v>
      </c>
    </row>
    <row r="41" spans="1:7" x14ac:dyDescent="0.3">
      <c r="B41" s="3">
        <v>22647</v>
      </c>
      <c r="C41" s="3">
        <v>22736</v>
      </c>
      <c r="D41" s="4">
        <f t="shared" si="7"/>
        <v>90</v>
      </c>
      <c r="E41" s="5">
        <v>785</v>
      </c>
      <c r="F41" s="5"/>
      <c r="G41" s="6">
        <f>E41/365*D41</f>
        <v>193.56164383561645</v>
      </c>
    </row>
    <row r="42" spans="1:7" x14ac:dyDescent="0.3">
      <c r="B42" s="7"/>
      <c r="C42" s="7"/>
      <c r="D42" s="4">
        <f>SUM(D40:D41)</f>
        <v>365</v>
      </c>
      <c r="E42" s="5"/>
      <c r="F42" s="5"/>
      <c r="G42" s="13">
        <f>SUM(G40:G41)</f>
        <v>702.1232876712329</v>
      </c>
    </row>
    <row r="44" spans="1:7" x14ac:dyDescent="0.3">
      <c r="A44" s="8" t="s">
        <v>20</v>
      </c>
      <c r="B44" s="1" t="s">
        <v>0</v>
      </c>
      <c r="C44" s="1" t="s">
        <v>1</v>
      </c>
      <c r="D44" s="1"/>
      <c r="E44" s="1" t="s">
        <v>2</v>
      </c>
      <c r="F44" s="2" t="s">
        <v>3</v>
      </c>
    </row>
    <row r="45" spans="1:7" x14ac:dyDescent="0.3">
      <c r="A45" t="s">
        <v>109</v>
      </c>
      <c r="B45" s="3">
        <v>22372</v>
      </c>
      <c r="C45" s="3">
        <v>22646</v>
      </c>
      <c r="D45" s="4">
        <f t="shared" ref="D45:D46" si="8">IF(B45&gt;0,C45-B45+1,0)</f>
        <v>275</v>
      </c>
      <c r="E45" s="5">
        <v>675</v>
      </c>
      <c r="F45" s="5"/>
      <c r="G45" s="6">
        <f>E45/365*D45</f>
        <v>508.56164383561645</v>
      </c>
    </row>
    <row r="46" spans="1:7" x14ac:dyDescent="0.3">
      <c r="B46" s="3">
        <v>22647</v>
      </c>
      <c r="C46" s="3">
        <v>22736</v>
      </c>
      <c r="D46" s="4">
        <f t="shared" si="8"/>
        <v>90</v>
      </c>
      <c r="E46" s="5">
        <v>810</v>
      </c>
      <c r="F46" s="5"/>
      <c r="G46" s="6">
        <f>E46/365*D46</f>
        <v>199.72602739726028</v>
      </c>
    </row>
    <row r="47" spans="1:7" x14ac:dyDescent="0.3">
      <c r="B47" s="7"/>
      <c r="C47" s="7"/>
      <c r="D47" s="4">
        <f>SUM(D45:D46)</f>
        <v>365</v>
      </c>
      <c r="E47" s="5"/>
      <c r="F47" s="5"/>
      <c r="G47" s="13">
        <f>SUM(G45:G46)</f>
        <v>708.28767123287673</v>
      </c>
    </row>
    <row r="49" spans="1:7" x14ac:dyDescent="0.3">
      <c r="A49" s="8" t="s">
        <v>20</v>
      </c>
      <c r="B49" s="1" t="s">
        <v>0</v>
      </c>
      <c r="C49" s="1" t="s">
        <v>1</v>
      </c>
      <c r="D49" s="1"/>
      <c r="E49" s="1" t="s">
        <v>2</v>
      </c>
      <c r="F49" s="2" t="s">
        <v>3</v>
      </c>
    </row>
    <row r="50" spans="1:7" x14ac:dyDescent="0.3">
      <c r="A50" t="s">
        <v>110</v>
      </c>
      <c r="B50" s="3">
        <v>22372</v>
      </c>
      <c r="C50" s="3">
        <v>22646</v>
      </c>
      <c r="D50" s="4">
        <f t="shared" ref="D50:D51" si="9">IF(B50&gt;0,C50-B50+1,0)</f>
        <v>275</v>
      </c>
      <c r="E50" s="5">
        <v>700</v>
      </c>
      <c r="F50" s="5"/>
      <c r="G50" s="6">
        <f>E50/365*D50</f>
        <v>527.39726027397262</v>
      </c>
    </row>
    <row r="51" spans="1:7" x14ac:dyDescent="0.3">
      <c r="A51" t="s">
        <v>125</v>
      </c>
      <c r="B51" s="3">
        <v>22647</v>
      </c>
      <c r="C51" s="3">
        <v>22736</v>
      </c>
      <c r="D51" s="4">
        <f t="shared" si="9"/>
        <v>90</v>
      </c>
      <c r="E51" s="5">
        <v>835</v>
      </c>
      <c r="F51" s="5"/>
      <c r="G51" s="6">
        <f>E51/365*D51</f>
        <v>205.89041095890408</v>
      </c>
    </row>
    <row r="52" spans="1:7" x14ac:dyDescent="0.3">
      <c r="B52" s="7"/>
      <c r="C52" s="7"/>
      <c r="D52" s="4">
        <f>SUM(D50:D51)</f>
        <v>365</v>
      </c>
      <c r="E52" s="5"/>
      <c r="F52" s="5"/>
      <c r="G52" s="13">
        <f>SUM(G50:G51)</f>
        <v>733.28767123287673</v>
      </c>
    </row>
    <row r="54" spans="1:7" x14ac:dyDescent="0.3">
      <c r="A54" s="8" t="s">
        <v>27</v>
      </c>
      <c r="B54" s="1" t="s">
        <v>0</v>
      </c>
      <c r="C54" s="1" t="s">
        <v>1</v>
      </c>
      <c r="D54" s="1"/>
      <c r="E54" s="1" t="s">
        <v>2</v>
      </c>
      <c r="F54" s="2" t="s">
        <v>3</v>
      </c>
    </row>
    <row r="55" spans="1:7" x14ac:dyDescent="0.3">
      <c r="A55" t="s">
        <v>42</v>
      </c>
      <c r="B55" s="3">
        <v>22372</v>
      </c>
      <c r="C55" s="3">
        <v>22646</v>
      </c>
      <c r="D55" s="4">
        <f t="shared" ref="D55:D56" si="10">IF(B55&gt;0,C55-B55+1,0)</f>
        <v>275</v>
      </c>
      <c r="E55" s="5">
        <v>730</v>
      </c>
      <c r="F55" s="5"/>
      <c r="G55" s="6">
        <f>E55/365*D55</f>
        <v>550</v>
      </c>
    </row>
    <row r="56" spans="1:7" x14ac:dyDescent="0.3">
      <c r="B56" s="3">
        <v>22647</v>
      </c>
      <c r="C56" s="3">
        <v>22736</v>
      </c>
      <c r="D56" s="4">
        <f t="shared" si="10"/>
        <v>90</v>
      </c>
      <c r="E56" s="5">
        <v>870</v>
      </c>
      <c r="F56" s="5"/>
      <c r="G56" s="6">
        <f>E56/365*D56</f>
        <v>214.52054794520549</v>
      </c>
    </row>
    <row r="57" spans="1:7" x14ac:dyDescent="0.3">
      <c r="B57" s="7"/>
      <c r="C57" s="7"/>
      <c r="D57" s="4">
        <f>SUM(D55:D56)</f>
        <v>365</v>
      </c>
      <c r="E57" s="5"/>
      <c r="F57" s="5"/>
      <c r="G57" s="13">
        <f>SUM(G55:G56)</f>
        <v>764.52054794520552</v>
      </c>
    </row>
    <row r="59" spans="1:7" x14ac:dyDescent="0.3">
      <c r="A59" s="8" t="s">
        <v>30</v>
      </c>
      <c r="B59" s="1" t="s">
        <v>0</v>
      </c>
      <c r="C59" s="1" t="s">
        <v>1</v>
      </c>
      <c r="D59" s="1"/>
      <c r="E59" s="1" t="s">
        <v>2</v>
      </c>
      <c r="F59" s="2" t="s">
        <v>3</v>
      </c>
    </row>
    <row r="60" spans="1:7" x14ac:dyDescent="0.3">
      <c r="A60" t="s">
        <v>45</v>
      </c>
      <c r="B60" s="3">
        <v>22372</v>
      </c>
      <c r="C60" s="3">
        <v>22646</v>
      </c>
      <c r="D60" s="4">
        <f t="shared" ref="D60:D61" si="11">IF(B60&gt;0,C60-B60+1,0)</f>
        <v>275</v>
      </c>
      <c r="E60" s="5">
        <v>760</v>
      </c>
      <c r="F60" s="5"/>
      <c r="G60" s="6">
        <f>E60/365*D60</f>
        <v>572.60273972602738</v>
      </c>
    </row>
    <row r="61" spans="1:7" x14ac:dyDescent="0.3">
      <c r="B61" s="3">
        <v>22647</v>
      </c>
      <c r="C61" s="3">
        <v>22736</v>
      </c>
      <c r="D61" s="4">
        <f t="shared" si="11"/>
        <v>90</v>
      </c>
      <c r="E61" s="5">
        <v>905</v>
      </c>
      <c r="F61" s="5"/>
      <c r="G61" s="6">
        <f>E61/365*D61</f>
        <v>223.15068493150687</v>
      </c>
    </row>
    <row r="62" spans="1:7" x14ac:dyDescent="0.3">
      <c r="B62" s="7"/>
      <c r="C62" s="7"/>
      <c r="D62" s="4">
        <f>SUM(D60:D61)</f>
        <v>365</v>
      </c>
      <c r="E62" s="5"/>
      <c r="F62" s="5"/>
      <c r="G62" s="13">
        <f>SUM(G60:G61)</f>
        <v>795.7534246575342</v>
      </c>
    </row>
    <row r="64" spans="1:7" x14ac:dyDescent="0.3">
      <c r="A64" s="8" t="s">
        <v>30</v>
      </c>
      <c r="B64" s="1" t="s">
        <v>0</v>
      </c>
      <c r="C64" s="1" t="s">
        <v>1</v>
      </c>
      <c r="D64" s="1"/>
      <c r="E64" s="1" t="s">
        <v>2</v>
      </c>
      <c r="F64" s="2" t="s">
        <v>3</v>
      </c>
    </row>
    <row r="65" spans="1:7" x14ac:dyDescent="0.3">
      <c r="A65" t="s">
        <v>46</v>
      </c>
      <c r="B65" s="3">
        <v>22372</v>
      </c>
      <c r="C65" s="3">
        <v>22646</v>
      </c>
      <c r="D65" s="4">
        <f t="shared" ref="D65:D66" si="12">IF(B65&gt;0,C65-B65+1,0)</f>
        <v>275</v>
      </c>
      <c r="E65" s="5">
        <v>790</v>
      </c>
      <c r="F65" s="5"/>
      <c r="G65" s="6">
        <f>E65/365*D65</f>
        <v>595.20547945205487</v>
      </c>
    </row>
    <row r="66" spans="1:7" x14ac:dyDescent="0.3">
      <c r="B66" s="3">
        <v>22647</v>
      </c>
      <c r="C66" s="3">
        <v>22736</v>
      </c>
      <c r="D66" s="4">
        <f t="shared" si="12"/>
        <v>90</v>
      </c>
      <c r="E66" s="5">
        <v>940</v>
      </c>
      <c r="F66" s="5"/>
      <c r="G66" s="6">
        <f>E66/365*D66</f>
        <v>231.78082191780823</v>
      </c>
    </row>
    <row r="67" spans="1:7" x14ac:dyDescent="0.3">
      <c r="B67" s="7"/>
      <c r="C67" s="7"/>
      <c r="D67" s="4">
        <f>SUM(D65:D66)</f>
        <v>365</v>
      </c>
      <c r="E67" s="5"/>
      <c r="F67" s="5"/>
      <c r="G67" s="13">
        <f>SUM(G65:G66)</f>
        <v>826.9863013698631</v>
      </c>
    </row>
    <row r="69" spans="1:7" x14ac:dyDescent="0.3">
      <c r="A69" s="8" t="s">
        <v>30</v>
      </c>
      <c r="B69" s="1" t="s">
        <v>0</v>
      </c>
      <c r="C69" s="1" t="s">
        <v>1</v>
      </c>
      <c r="D69" s="1"/>
      <c r="E69" s="1" t="s">
        <v>2</v>
      </c>
      <c r="F69" s="2" t="s">
        <v>3</v>
      </c>
    </row>
    <row r="70" spans="1:7" x14ac:dyDescent="0.3">
      <c r="A70" t="s">
        <v>47</v>
      </c>
      <c r="B70" s="3">
        <v>22372</v>
      </c>
      <c r="C70" s="3">
        <v>22646</v>
      </c>
      <c r="D70" s="4">
        <f t="shared" ref="D70:D71" si="13">IF(B70&gt;0,C70-B70+1,0)</f>
        <v>275</v>
      </c>
      <c r="E70" s="5">
        <v>820</v>
      </c>
      <c r="F70" s="5"/>
      <c r="G70" s="6">
        <f>E70/365*D70</f>
        <v>617.80821917808225</v>
      </c>
    </row>
    <row r="71" spans="1:7" x14ac:dyDescent="0.3">
      <c r="A71" t="s">
        <v>94</v>
      </c>
      <c r="B71" s="3">
        <v>22647</v>
      </c>
      <c r="C71" s="3">
        <v>22736</v>
      </c>
      <c r="D71" s="4">
        <f t="shared" si="13"/>
        <v>90</v>
      </c>
      <c r="E71" s="5">
        <v>975</v>
      </c>
      <c r="F71" s="5"/>
      <c r="G71" s="6">
        <f>E71/365*D71</f>
        <v>240.41095890410958</v>
      </c>
    </row>
    <row r="72" spans="1:7" x14ac:dyDescent="0.3">
      <c r="B72" s="7"/>
      <c r="C72" s="7"/>
      <c r="D72" s="4">
        <f>SUM(D70:D71)</f>
        <v>365</v>
      </c>
      <c r="E72" s="5"/>
      <c r="F72" s="5"/>
      <c r="G72" s="13">
        <f>SUM(G70:G71)</f>
        <v>858.21917808219177</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72"/>
  <sheetViews>
    <sheetView topLeftCell="A2" workbookViewId="0">
      <selection activeCell="L23" sqref="L23"/>
    </sheetView>
  </sheetViews>
  <sheetFormatPr defaultRowHeight="14.4" x14ac:dyDescent="0.3"/>
  <cols>
    <col min="1" max="1" width="27.77734375" bestFit="1" customWidth="1"/>
    <col min="2" max="3" width="10.44140625" bestFit="1" customWidth="1"/>
    <col min="5" max="5" width="10.77734375" customWidth="1"/>
    <col min="7" max="7" width="10.5546875" customWidth="1"/>
  </cols>
  <sheetData>
    <row r="1" spans="1:16" x14ac:dyDescent="0.3">
      <c r="A1" s="8" t="s">
        <v>4</v>
      </c>
      <c r="B1" s="14"/>
    </row>
    <row r="4" spans="1:16" x14ac:dyDescent="0.3">
      <c r="A4" s="18" t="s">
        <v>97</v>
      </c>
      <c r="B4" s="1" t="s">
        <v>0</v>
      </c>
      <c r="C4" s="1" t="s">
        <v>1</v>
      </c>
      <c r="D4" s="1"/>
      <c r="E4" s="1" t="s">
        <v>2</v>
      </c>
      <c r="F4" s="2" t="s">
        <v>3</v>
      </c>
    </row>
    <row r="5" spans="1:16" x14ac:dyDescent="0.3">
      <c r="B5" s="3">
        <v>22007</v>
      </c>
      <c r="C5" s="3">
        <v>22371</v>
      </c>
      <c r="D5" s="4">
        <f t="shared" ref="D5:D6" si="0">IF(B5&gt;0,C5-B5+1,0)</f>
        <v>365</v>
      </c>
      <c r="E5" s="16">
        <v>550</v>
      </c>
      <c r="F5" s="5"/>
      <c r="G5" s="6">
        <f>E5/365*D5</f>
        <v>550</v>
      </c>
      <c r="I5" s="14" t="s">
        <v>96</v>
      </c>
      <c r="P5" s="19" t="s">
        <v>98</v>
      </c>
    </row>
    <row r="6" spans="1:16" x14ac:dyDescent="0.3">
      <c r="B6" s="3"/>
      <c r="C6" s="3"/>
      <c r="D6" s="4">
        <f t="shared" si="0"/>
        <v>0</v>
      </c>
      <c r="E6" s="5"/>
      <c r="F6" s="5"/>
      <c r="G6" s="6">
        <f>E6/365*D6</f>
        <v>0</v>
      </c>
      <c r="I6" s="14" t="s">
        <v>95</v>
      </c>
      <c r="P6" s="19" t="s">
        <v>99</v>
      </c>
    </row>
    <row r="7" spans="1:16" x14ac:dyDescent="0.3">
      <c r="B7" s="3"/>
      <c r="C7" s="3"/>
      <c r="D7" s="4">
        <f>SUM(D5:D6)</f>
        <v>365</v>
      </c>
      <c r="E7" s="5"/>
      <c r="F7" s="5"/>
      <c r="G7" s="13">
        <f>SUM(G5:G6)</f>
        <v>550</v>
      </c>
      <c r="P7" s="19" t="s">
        <v>100</v>
      </c>
    </row>
    <row r="8" spans="1:16" x14ac:dyDescent="0.3">
      <c r="P8" s="19" t="s">
        <v>101</v>
      </c>
    </row>
    <row r="9" spans="1:16" x14ac:dyDescent="0.3">
      <c r="A9" s="8" t="s">
        <v>20</v>
      </c>
      <c r="B9" s="1" t="s">
        <v>0</v>
      </c>
      <c r="C9" s="1" t="s">
        <v>1</v>
      </c>
      <c r="D9" s="1"/>
      <c r="E9" s="1" t="s">
        <v>2</v>
      </c>
      <c r="F9" s="2" t="s">
        <v>3</v>
      </c>
    </row>
    <row r="10" spans="1:16" x14ac:dyDescent="0.3">
      <c r="A10" t="s">
        <v>102</v>
      </c>
      <c r="B10" s="3">
        <v>22007</v>
      </c>
      <c r="C10" s="3">
        <v>22371</v>
      </c>
      <c r="D10" s="4">
        <f t="shared" ref="D10:D11" si="1">IF(B10&gt;0,C10-B10+1,0)</f>
        <v>365</v>
      </c>
      <c r="E10" s="5">
        <v>575</v>
      </c>
      <c r="F10" s="5"/>
      <c r="G10" s="6">
        <f>E10/365*D10</f>
        <v>575</v>
      </c>
      <c r="I10" s="14" t="s">
        <v>95</v>
      </c>
    </row>
    <row r="11" spans="1:16" x14ac:dyDescent="0.3">
      <c r="B11" s="3"/>
      <c r="C11" s="3"/>
      <c r="D11" s="4">
        <f t="shared" si="1"/>
        <v>0</v>
      </c>
      <c r="E11" s="5"/>
      <c r="F11" s="5"/>
      <c r="G11" s="6">
        <f>E11/365*D11</f>
        <v>0</v>
      </c>
    </row>
    <row r="12" spans="1:16" x14ac:dyDescent="0.3">
      <c r="B12" s="7"/>
      <c r="C12" s="7"/>
      <c r="D12" s="4">
        <f>SUM(D10:D11)</f>
        <v>365</v>
      </c>
      <c r="E12" s="5"/>
      <c r="F12" s="5"/>
      <c r="G12" s="13">
        <f>SUM(G10:G11)</f>
        <v>575</v>
      </c>
    </row>
    <row r="14" spans="1:16" x14ac:dyDescent="0.3">
      <c r="A14" s="8" t="s">
        <v>20</v>
      </c>
      <c r="B14" s="1" t="s">
        <v>0</v>
      </c>
      <c r="C14" s="1" t="s">
        <v>1</v>
      </c>
      <c r="D14" s="1"/>
      <c r="E14" s="1" t="s">
        <v>2</v>
      </c>
      <c r="F14" s="2" t="s">
        <v>3</v>
      </c>
    </row>
    <row r="15" spans="1:16" x14ac:dyDescent="0.3">
      <c r="A15" t="s">
        <v>103</v>
      </c>
      <c r="B15" s="3">
        <v>22007</v>
      </c>
      <c r="C15" s="3">
        <v>22371</v>
      </c>
      <c r="D15" s="4">
        <f t="shared" ref="D15:D16" si="2">IF(B15&gt;0,C15-B15+1,0)</f>
        <v>365</v>
      </c>
      <c r="E15" s="5">
        <v>595</v>
      </c>
      <c r="F15" s="5"/>
      <c r="G15" s="6">
        <f>E15/365*D15</f>
        <v>595</v>
      </c>
      <c r="I15" s="14" t="s">
        <v>95</v>
      </c>
    </row>
    <row r="16" spans="1:16" x14ac:dyDescent="0.3">
      <c r="B16" s="3"/>
      <c r="C16" s="3"/>
      <c r="D16" s="4">
        <f t="shared" si="2"/>
        <v>0</v>
      </c>
      <c r="E16" s="5"/>
      <c r="F16" s="5"/>
      <c r="G16" s="6">
        <f>E16/365*D16</f>
        <v>0</v>
      </c>
    </row>
    <row r="17" spans="1:9" x14ac:dyDescent="0.3">
      <c r="B17" s="7"/>
      <c r="C17" s="7"/>
      <c r="D17" s="4">
        <f>SUM(D15:D16)</f>
        <v>365</v>
      </c>
      <c r="E17" s="5"/>
      <c r="F17" s="5"/>
      <c r="G17" s="13">
        <f>SUM(G15:G16)</f>
        <v>595</v>
      </c>
    </row>
    <row r="19" spans="1:9" x14ac:dyDescent="0.3">
      <c r="A19" s="8" t="s">
        <v>20</v>
      </c>
      <c r="B19" s="1" t="s">
        <v>0</v>
      </c>
      <c r="C19" s="1" t="s">
        <v>1</v>
      </c>
      <c r="D19" s="1"/>
      <c r="E19" s="1" t="s">
        <v>2</v>
      </c>
      <c r="F19" s="2" t="s">
        <v>3</v>
      </c>
    </row>
    <row r="20" spans="1:9" x14ac:dyDescent="0.3">
      <c r="A20" t="s">
        <v>104</v>
      </c>
      <c r="B20" s="3">
        <v>22007</v>
      </c>
      <c r="C20" s="3">
        <v>22371</v>
      </c>
      <c r="D20" s="4">
        <f t="shared" ref="D20:D21" si="3">IF(B20&gt;0,C20-B20+1,0)</f>
        <v>365</v>
      </c>
      <c r="E20" s="5">
        <v>615</v>
      </c>
      <c r="F20" s="5"/>
      <c r="G20" s="6">
        <f>E20/365*D20</f>
        <v>615</v>
      </c>
      <c r="I20" s="14" t="s">
        <v>95</v>
      </c>
    </row>
    <row r="21" spans="1:9" x14ac:dyDescent="0.3">
      <c r="B21" s="3"/>
      <c r="C21" s="3"/>
      <c r="D21" s="4">
        <f t="shared" si="3"/>
        <v>0</v>
      </c>
      <c r="E21" s="5"/>
      <c r="F21" s="5"/>
      <c r="G21" s="6">
        <f>E21/365*D21</f>
        <v>0</v>
      </c>
    </row>
    <row r="22" spans="1:9" x14ac:dyDescent="0.3">
      <c r="B22" s="7"/>
      <c r="C22" s="7"/>
      <c r="D22" s="4">
        <f>SUM(D20:D21)</f>
        <v>365</v>
      </c>
      <c r="E22" s="5"/>
      <c r="F22" s="5"/>
      <c r="G22" s="13">
        <f>SUM(G20:G21)</f>
        <v>615</v>
      </c>
    </row>
    <row r="24" spans="1:9" x14ac:dyDescent="0.3">
      <c r="A24" s="8" t="s">
        <v>22</v>
      </c>
      <c r="B24" s="1" t="s">
        <v>0</v>
      </c>
      <c r="C24" s="1" t="s">
        <v>1</v>
      </c>
      <c r="D24" s="1"/>
      <c r="E24" s="1" t="s">
        <v>2</v>
      </c>
      <c r="F24" s="2" t="s">
        <v>3</v>
      </c>
    </row>
    <row r="25" spans="1:9" x14ac:dyDescent="0.3">
      <c r="A25" t="s">
        <v>105</v>
      </c>
      <c r="B25" s="3">
        <v>22007</v>
      </c>
      <c r="C25" s="3">
        <v>22371</v>
      </c>
      <c r="D25" s="4">
        <f t="shared" ref="D25:D26" si="4">IF(B25&gt;0,C25-B25+1,0)</f>
        <v>365</v>
      </c>
      <c r="E25" s="5">
        <v>635</v>
      </c>
      <c r="F25" s="5"/>
      <c r="G25" s="6">
        <f>E25/365*D25</f>
        <v>635</v>
      </c>
      <c r="I25" s="14" t="s">
        <v>95</v>
      </c>
    </row>
    <row r="26" spans="1:9" x14ac:dyDescent="0.3">
      <c r="B26" s="3"/>
      <c r="C26" s="3"/>
      <c r="D26" s="4">
        <f t="shared" si="4"/>
        <v>0</v>
      </c>
      <c r="E26" s="5"/>
      <c r="F26" s="5"/>
      <c r="G26" s="6">
        <f>E26/365*D26</f>
        <v>0</v>
      </c>
    </row>
    <row r="27" spans="1:9" x14ac:dyDescent="0.3">
      <c r="B27" s="7"/>
      <c r="C27" s="7"/>
      <c r="D27" s="4">
        <f>SUM(D25:D26)</f>
        <v>365</v>
      </c>
      <c r="E27" s="5"/>
      <c r="F27" s="5"/>
      <c r="G27" s="13">
        <f>SUM(G25:G26)</f>
        <v>635</v>
      </c>
    </row>
    <row r="29" spans="1:9" x14ac:dyDescent="0.3">
      <c r="A29" s="8" t="s">
        <v>20</v>
      </c>
      <c r="B29" s="1" t="s">
        <v>0</v>
      </c>
      <c r="C29" s="1" t="s">
        <v>1</v>
      </c>
      <c r="D29" s="1"/>
      <c r="E29" s="1" t="s">
        <v>2</v>
      </c>
      <c r="F29" s="2" t="s">
        <v>3</v>
      </c>
    </row>
    <row r="30" spans="1:9" x14ac:dyDescent="0.3">
      <c r="A30" t="s">
        <v>106</v>
      </c>
      <c r="B30" s="3">
        <v>22007</v>
      </c>
      <c r="C30" s="3">
        <v>22371</v>
      </c>
      <c r="D30" s="4">
        <f t="shared" ref="D30:D31" si="5">IF(B30&gt;0,C30-B30+1,0)</f>
        <v>365</v>
      </c>
      <c r="E30" s="5">
        <v>655</v>
      </c>
      <c r="F30" s="5"/>
      <c r="G30" s="6">
        <f>E30/365*D30</f>
        <v>655</v>
      </c>
      <c r="I30" s="14" t="s">
        <v>95</v>
      </c>
    </row>
    <row r="31" spans="1:9" x14ac:dyDescent="0.3">
      <c r="B31" s="3"/>
      <c r="C31" s="3"/>
      <c r="D31" s="4">
        <f t="shared" si="5"/>
        <v>0</v>
      </c>
      <c r="E31" s="5"/>
      <c r="F31" s="5"/>
      <c r="G31" s="6">
        <f>E31/365*D31</f>
        <v>0</v>
      </c>
    </row>
    <row r="32" spans="1:9" x14ac:dyDescent="0.3">
      <c r="B32" s="7"/>
      <c r="C32" s="7"/>
      <c r="D32" s="4">
        <f>SUM(D30:D31)</f>
        <v>365</v>
      </c>
      <c r="E32" s="5"/>
      <c r="F32" s="5"/>
      <c r="G32" s="13">
        <f>SUM(G30:G31)</f>
        <v>655</v>
      </c>
    </row>
    <row r="34" spans="1:9" x14ac:dyDescent="0.3">
      <c r="A34" s="8" t="s">
        <v>20</v>
      </c>
      <c r="B34" s="1" t="s">
        <v>0</v>
      </c>
      <c r="C34" s="1" t="s">
        <v>1</v>
      </c>
      <c r="D34" s="1"/>
      <c r="E34" s="1" t="s">
        <v>2</v>
      </c>
      <c r="F34" s="2" t="s">
        <v>3</v>
      </c>
    </row>
    <row r="35" spans="1:9" x14ac:dyDescent="0.3">
      <c r="A35" t="s">
        <v>107</v>
      </c>
      <c r="B35" s="3">
        <v>22007</v>
      </c>
      <c r="C35" s="3">
        <v>22371</v>
      </c>
      <c r="D35" s="4">
        <f t="shared" ref="D35:D36" si="6">IF(B35&gt;0,C35-B35+1,0)</f>
        <v>365</v>
      </c>
      <c r="E35" s="5">
        <v>675</v>
      </c>
      <c r="F35" s="5"/>
      <c r="G35" s="6">
        <f>E35/365*D35</f>
        <v>675</v>
      </c>
      <c r="I35" s="14" t="s">
        <v>95</v>
      </c>
    </row>
    <row r="36" spans="1:9" x14ac:dyDescent="0.3">
      <c r="B36" s="3"/>
      <c r="C36" s="3"/>
      <c r="D36" s="4">
        <f t="shared" si="6"/>
        <v>0</v>
      </c>
      <c r="E36" s="5"/>
      <c r="F36" s="5"/>
      <c r="G36" s="6">
        <f>E36/365*D36</f>
        <v>0</v>
      </c>
    </row>
    <row r="37" spans="1:9" x14ac:dyDescent="0.3">
      <c r="B37" s="7"/>
      <c r="C37" s="7"/>
      <c r="D37" s="4">
        <f>SUM(D35:D36)</f>
        <v>365</v>
      </c>
      <c r="E37" s="5"/>
      <c r="F37" s="5"/>
      <c r="G37" s="13">
        <f>SUM(G35:G36)</f>
        <v>675</v>
      </c>
    </row>
    <row r="39" spans="1:9" x14ac:dyDescent="0.3">
      <c r="A39" s="8" t="s">
        <v>20</v>
      </c>
      <c r="B39" s="1" t="s">
        <v>0</v>
      </c>
      <c r="C39" s="1" t="s">
        <v>1</v>
      </c>
      <c r="D39" s="1"/>
      <c r="E39" s="1" t="s">
        <v>2</v>
      </c>
      <c r="F39" s="2" t="s">
        <v>3</v>
      </c>
    </row>
    <row r="40" spans="1:9" x14ac:dyDescent="0.3">
      <c r="A40" t="s">
        <v>108</v>
      </c>
      <c r="B40" s="3">
        <v>22007</v>
      </c>
      <c r="C40" s="3">
        <v>22371</v>
      </c>
      <c r="D40" s="4">
        <f t="shared" ref="D40:D41" si="7">IF(B40&gt;0,C40-B40+1,0)</f>
        <v>365</v>
      </c>
      <c r="E40" s="5">
        <v>675</v>
      </c>
      <c r="F40" s="5"/>
      <c r="G40" s="6">
        <f>E40/365*D40</f>
        <v>675</v>
      </c>
      <c r="I40" s="14" t="s">
        <v>95</v>
      </c>
    </row>
    <row r="41" spans="1:9" x14ac:dyDescent="0.3">
      <c r="B41" s="3"/>
      <c r="C41" s="3"/>
      <c r="D41" s="4">
        <f t="shared" si="7"/>
        <v>0</v>
      </c>
      <c r="E41" s="5"/>
      <c r="F41" s="5"/>
      <c r="G41" s="6">
        <f>E41/365*D41</f>
        <v>0</v>
      </c>
    </row>
    <row r="42" spans="1:9" x14ac:dyDescent="0.3">
      <c r="B42" s="7"/>
      <c r="C42" s="7"/>
      <c r="D42" s="4">
        <f>SUM(D40:D41)</f>
        <v>365</v>
      </c>
      <c r="E42" s="5"/>
      <c r="F42" s="5"/>
      <c r="G42" s="13">
        <f>SUM(G40:G41)</f>
        <v>675</v>
      </c>
    </row>
    <row r="44" spans="1:9" x14ac:dyDescent="0.3">
      <c r="A44" s="8" t="s">
        <v>20</v>
      </c>
      <c r="B44" s="1" t="s">
        <v>0</v>
      </c>
      <c r="C44" s="1" t="s">
        <v>1</v>
      </c>
      <c r="D44" s="1"/>
      <c r="E44" s="1" t="s">
        <v>2</v>
      </c>
      <c r="F44" s="2" t="s">
        <v>3</v>
      </c>
    </row>
    <row r="45" spans="1:9" x14ac:dyDescent="0.3">
      <c r="A45" t="s">
        <v>109</v>
      </c>
      <c r="B45" s="3">
        <v>22007</v>
      </c>
      <c r="C45" s="3">
        <v>22371</v>
      </c>
      <c r="D45" s="4">
        <f t="shared" ref="D45:D46" si="8">IF(B45&gt;0,C45-B45+1,0)</f>
        <v>365</v>
      </c>
      <c r="E45" s="5">
        <v>675</v>
      </c>
      <c r="F45" s="5"/>
      <c r="G45" s="6">
        <f>E45/365*D45</f>
        <v>675</v>
      </c>
      <c r="I45" s="14" t="s">
        <v>95</v>
      </c>
    </row>
    <row r="46" spans="1:9" x14ac:dyDescent="0.3">
      <c r="B46" s="3"/>
      <c r="C46" s="3"/>
      <c r="D46" s="4">
        <f t="shared" si="8"/>
        <v>0</v>
      </c>
      <c r="E46" s="5"/>
      <c r="F46" s="5"/>
      <c r="G46" s="6">
        <f>E46/365*D46</f>
        <v>0</v>
      </c>
    </row>
    <row r="47" spans="1:9" x14ac:dyDescent="0.3">
      <c r="B47" s="7"/>
      <c r="C47" s="7"/>
      <c r="D47" s="4">
        <f>SUM(D45:D46)</f>
        <v>365</v>
      </c>
      <c r="E47" s="5"/>
      <c r="F47" s="5"/>
      <c r="G47" s="13">
        <f>SUM(G45:G46)</f>
        <v>675</v>
      </c>
    </row>
    <row r="49" spans="1:9" x14ac:dyDescent="0.3">
      <c r="A49" s="8" t="s">
        <v>20</v>
      </c>
      <c r="B49" s="1" t="s">
        <v>0</v>
      </c>
      <c r="C49" s="1" t="s">
        <v>1</v>
      </c>
      <c r="D49" s="1"/>
      <c r="E49" s="1" t="s">
        <v>2</v>
      </c>
      <c r="F49" s="2" t="s">
        <v>3</v>
      </c>
    </row>
    <row r="50" spans="1:9" x14ac:dyDescent="0.3">
      <c r="A50" t="s">
        <v>110</v>
      </c>
      <c r="B50" s="3">
        <v>22007</v>
      </c>
      <c r="C50" s="3">
        <v>22371</v>
      </c>
      <c r="D50" s="4">
        <f t="shared" ref="D50:D51" si="9">IF(B50&gt;0,C50-B50+1,0)</f>
        <v>365</v>
      </c>
      <c r="E50" s="5">
        <v>700</v>
      </c>
      <c r="F50" s="5"/>
      <c r="G50" s="6">
        <f>E50/365*D50</f>
        <v>700</v>
      </c>
      <c r="I50" s="14" t="s">
        <v>95</v>
      </c>
    </row>
    <row r="51" spans="1:9" x14ac:dyDescent="0.3">
      <c r="A51" t="s">
        <v>125</v>
      </c>
      <c r="B51" s="3"/>
      <c r="C51" s="3"/>
      <c r="D51" s="4">
        <f t="shared" si="9"/>
        <v>0</v>
      </c>
      <c r="E51" s="5"/>
      <c r="F51" s="5"/>
      <c r="G51" s="6">
        <f>E51/365*D51</f>
        <v>0</v>
      </c>
    </row>
    <row r="52" spans="1:9" x14ac:dyDescent="0.3">
      <c r="B52" s="7"/>
      <c r="C52" s="7"/>
      <c r="D52" s="4">
        <f>SUM(D50:D51)</f>
        <v>365</v>
      </c>
      <c r="E52" s="5"/>
      <c r="F52" s="5"/>
      <c r="G52" s="13">
        <f>SUM(G50:G51)</f>
        <v>700</v>
      </c>
    </row>
    <row r="54" spans="1:9" x14ac:dyDescent="0.3">
      <c r="A54" s="8" t="s">
        <v>27</v>
      </c>
      <c r="B54" s="1" t="s">
        <v>0</v>
      </c>
      <c r="C54" s="1" t="s">
        <v>1</v>
      </c>
      <c r="D54" s="1"/>
      <c r="E54" s="1" t="s">
        <v>2</v>
      </c>
      <c r="F54" s="2" t="s">
        <v>3</v>
      </c>
    </row>
    <row r="55" spans="1:9" x14ac:dyDescent="0.3">
      <c r="A55" t="s">
        <v>42</v>
      </c>
      <c r="B55" s="3">
        <v>22007</v>
      </c>
      <c r="C55" s="3">
        <v>22371</v>
      </c>
      <c r="D55" s="4">
        <f t="shared" ref="D55:D56" si="10">IF(B55&gt;0,C55-B55+1,0)</f>
        <v>365</v>
      </c>
      <c r="E55" s="5">
        <v>730</v>
      </c>
      <c r="F55" s="5"/>
      <c r="G55" s="6">
        <f>E55/365*D55</f>
        <v>730</v>
      </c>
      <c r="I55" s="14" t="s">
        <v>95</v>
      </c>
    </row>
    <row r="56" spans="1:9" x14ac:dyDescent="0.3">
      <c r="B56" s="3"/>
      <c r="C56" s="3"/>
      <c r="D56" s="4">
        <f t="shared" si="10"/>
        <v>0</v>
      </c>
      <c r="E56" s="5"/>
      <c r="F56" s="5"/>
      <c r="G56" s="6">
        <f>E56/365*D56</f>
        <v>0</v>
      </c>
    </row>
    <row r="57" spans="1:9" x14ac:dyDescent="0.3">
      <c r="B57" s="7"/>
      <c r="C57" s="7"/>
      <c r="D57" s="4">
        <f>SUM(D55:D56)</f>
        <v>365</v>
      </c>
      <c r="E57" s="5"/>
      <c r="F57" s="5"/>
      <c r="G57" s="13">
        <f>SUM(G55:G56)</f>
        <v>730</v>
      </c>
    </row>
    <row r="59" spans="1:9" x14ac:dyDescent="0.3">
      <c r="A59" s="8" t="s">
        <v>30</v>
      </c>
      <c r="B59" s="1" t="s">
        <v>0</v>
      </c>
      <c r="C59" s="1" t="s">
        <v>1</v>
      </c>
      <c r="D59" s="1"/>
      <c r="E59" s="1" t="s">
        <v>2</v>
      </c>
      <c r="F59" s="2" t="s">
        <v>3</v>
      </c>
    </row>
    <row r="60" spans="1:9" x14ac:dyDescent="0.3">
      <c r="A60" t="s">
        <v>45</v>
      </c>
      <c r="B60" s="3">
        <v>22007</v>
      </c>
      <c r="C60" s="3">
        <v>22371</v>
      </c>
      <c r="D60" s="4">
        <f t="shared" ref="D60:D61" si="11">IF(B60&gt;0,C60-B60+1,0)</f>
        <v>365</v>
      </c>
      <c r="E60" s="5">
        <v>760</v>
      </c>
      <c r="F60" s="5"/>
      <c r="G60" s="6">
        <f>E60/365*D60</f>
        <v>760</v>
      </c>
      <c r="I60" s="14" t="s">
        <v>95</v>
      </c>
    </row>
    <row r="61" spans="1:9" x14ac:dyDescent="0.3">
      <c r="B61" s="3"/>
      <c r="C61" s="3"/>
      <c r="D61" s="4">
        <f t="shared" si="11"/>
        <v>0</v>
      </c>
      <c r="E61" s="5"/>
      <c r="F61" s="5"/>
      <c r="G61" s="6">
        <f>E61/365*D61</f>
        <v>0</v>
      </c>
    </row>
    <row r="62" spans="1:9" x14ac:dyDescent="0.3">
      <c r="B62" s="7"/>
      <c r="C62" s="7"/>
      <c r="D62" s="4">
        <f>SUM(D60:D61)</f>
        <v>365</v>
      </c>
      <c r="E62" s="5"/>
      <c r="F62" s="5"/>
      <c r="G62" s="13">
        <f>SUM(G60:G61)</f>
        <v>760</v>
      </c>
    </row>
    <row r="64" spans="1:9" x14ac:dyDescent="0.3">
      <c r="A64" s="8" t="s">
        <v>30</v>
      </c>
      <c r="B64" s="1" t="s">
        <v>0</v>
      </c>
      <c r="C64" s="1" t="s">
        <v>1</v>
      </c>
      <c r="D64" s="1"/>
      <c r="E64" s="1" t="s">
        <v>2</v>
      </c>
      <c r="F64" s="2" t="s">
        <v>3</v>
      </c>
    </row>
    <row r="65" spans="1:9" x14ac:dyDescent="0.3">
      <c r="A65" t="s">
        <v>46</v>
      </c>
      <c r="B65" s="3">
        <v>22007</v>
      </c>
      <c r="C65" s="3">
        <v>22371</v>
      </c>
      <c r="D65" s="4">
        <f t="shared" ref="D65:D66" si="12">IF(B65&gt;0,C65-B65+1,0)</f>
        <v>365</v>
      </c>
      <c r="E65" s="5">
        <v>790</v>
      </c>
      <c r="F65" s="5"/>
      <c r="G65" s="6">
        <f>E65/365*D65</f>
        <v>790.00000000000011</v>
      </c>
      <c r="I65" s="14" t="s">
        <v>95</v>
      </c>
    </row>
    <row r="66" spans="1:9" x14ac:dyDescent="0.3">
      <c r="B66" s="3"/>
      <c r="C66" s="3"/>
      <c r="D66" s="4">
        <f t="shared" si="12"/>
        <v>0</v>
      </c>
      <c r="E66" s="5"/>
      <c r="F66" s="5"/>
      <c r="G66" s="6">
        <f>E66/365*D66</f>
        <v>0</v>
      </c>
    </row>
    <row r="67" spans="1:9" x14ac:dyDescent="0.3">
      <c r="B67" s="7"/>
      <c r="C67" s="7"/>
      <c r="D67" s="4">
        <f>SUM(D65:D66)</f>
        <v>365</v>
      </c>
      <c r="E67" s="5"/>
      <c r="F67" s="5"/>
      <c r="G67" s="13">
        <f>SUM(G65:G66)</f>
        <v>790.00000000000011</v>
      </c>
    </row>
    <row r="69" spans="1:9" x14ac:dyDescent="0.3">
      <c r="A69" s="8" t="s">
        <v>30</v>
      </c>
      <c r="B69" s="1" t="s">
        <v>0</v>
      </c>
      <c r="C69" s="1" t="s">
        <v>1</v>
      </c>
      <c r="D69" s="1"/>
      <c r="E69" s="1" t="s">
        <v>2</v>
      </c>
      <c r="F69" s="2" t="s">
        <v>3</v>
      </c>
    </row>
    <row r="70" spans="1:9" x14ac:dyDescent="0.3">
      <c r="A70" t="s">
        <v>47</v>
      </c>
      <c r="B70" s="3">
        <v>22007</v>
      </c>
      <c r="C70" s="3">
        <v>22371</v>
      </c>
      <c r="D70" s="4">
        <f t="shared" ref="D70:D71" si="13">IF(B70&gt;0,C70-B70+1,0)</f>
        <v>365</v>
      </c>
      <c r="E70" s="5">
        <v>820</v>
      </c>
      <c r="F70" s="5"/>
      <c r="G70" s="6">
        <f>E70/365*D70</f>
        <v>820</v>
      </c>
      <c r="I70" s="14" t="s">
        <v>95</v>
      </c>
    </row>
    <row r="71" spans="1:9" x14ac:dyDescent="0.3">
      <c r="A71" t="s">
        <v>94</v>
      </c>
      <c r="B71" s="3"/>
      <c r="C71" s="3"/>
      <c r="D71" s="4">
        <f t="shared" si="13"/>
        <v>0</v>
      </c>
      <c r="E71" s="5"/>
      <c r="F71" s="5"/>
      <c r="G71" s="6">
        <f>E71/365*D71</f>
        <v>0</v>
      </c>
    </row>
    <row r="72" spans="1:9" x14ac:dyDescent="0.3">
      <c r="B72" s="7"/>
      <c r="C72" s="7"/>
      <c r="D72" s="4">
        <f>SUM(D70:D71)</f>
        <v>365</v>
      </c>
      <c r="E72" s="5"/>
      <c r="F72" s="5"/>
      <c r="G72" s="13">
        <f>SUM(G70:G71)</f>
        <v>820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1"/>
  <sheetViews>
    <sheetView topLeftCell="A25" workbookViewId="0">
      <selection activeCell="G41" sqref="G4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39904</v>
      </c>
      <c r="C4" s="3">
        <v>39994</v>
      </c>
      <c r="D4" s="4">
        <f t="shared" ref="D4:D5" si="0">IF(B4&gt;0,C4-B4+1,0)</f>
        <v>91</v>
      </c>
      <c r="E4" s="5">
        <v>20896</v>
      </c>
      <c r="F4" s="5"/>
      <c r="G4" s="6">
        <f>D4/365*E4</f>
        <v>5209.6876712328767</v>
      </c>
    </row>
    <row r="5" spans="1:7" x14ac:dyDescent="0.3">
      <c r="B5" s="3">
        <v>39995</v>
      </c>
      <c r="C5" s="3">
        <v>40268</v>
      </c>
      <c r="D5" s="4">
        <f t="shared" si="0"/>
        <v>274</v>
      </c>
      <c r="E5" s="5">
        <v>21157</v>
      </c>
      <c r="F5" s="5"/>
      <c r="G5" s="6">
        <f>D5/365*E5</f>
        <v>15882.241095890411</v>
      </c>
    </row>
    <row r="6" spans="1:7" x14ac:dyDescent="0.3">
      <c r="B6" s="7"/>
      <c r="C6" s="7"/>
      <c r="D6" s="4">
        <f>SUM(D4:D5)</f>
        <v>365</v>
      </c>
      <c r="E6" s="5"/>
      <c r="F6" s="5"/>
      <c r="G6" s="13">
        <f>SUM(G4:G5)</f>
        <v>21091.928767123289</v>
      </c>
    </row>
    <row r="8" spans="1:7" x14ac:dyDescent="0.3">
      <c r="A8" t="s">
        <v>6</v>
      </c>
      <c r="B8" s="1" t="s">
        <v>0</v>
      </c>
      <c r="C8" s="1" t="s">
        <v>1</v>
      </c>
      <c r="D8" s="1"/>
      <c r="E8" s="1" t="s">
        <v>2</v>
      </c>
      <c r="F8" s="2" t="s">
        <v>3</v>
      </c>
    </row>
    <row r="9" spans="1:7" x14ac:dyDescent="0.3">
      <c r="B9" s="3">
        <v>39904</v>
      </c>
      <c r="C9" s="3">
        <v>39994</v>
      </c>
      <c r="D9" s="4">
        <f t="shared" ref="D9:D10" si="1">IF(B9&gt;0,C9-B9+1,0)</f>
        <v>91</v>
      </c>
      <c r="E9" s="5">
        <v>21766</v>
      </c>
      <c r="F9" s="5"/>
      <c r="G9" s="6">
        <f>D9/365*E9</f>
        <v>5426.5917808219183</v>
      </c>
    </row>
    <row r="10" spans="1:7" x14ac:dyDescent="0.3">
      <c r="B10" s="3">
        <v>39995</v>
      </c>
      <c r="C10" s="3">
        <v>40268</v>
      </c>
      <c r="D10" s="4">
        <f t="shared" si="1"/>
        <v>274</v>
      </c>
      <c r="E10" s="5">
        <v>22038</v>
      </c>
      <c r="F10" s="5"/>
      <c r="G10" s="6">
        <f>D10/365*E10</f>
        <v>16543.594520547947</v>
      </c>
    </row>
    <row r="11" spans="1:7" x14ac:dyDescent="0.3">
      <c r="B11" s="7"/>
      <c r="C11" s="7"/>
      <c r="D11" s="4">
        <f>SUM(D9:D10)</f>
        <v>365</v>
      </c>
      <c r="E11" s="5"/>
      <c r="F11" s="5"/>
      <c r="G11" s="13">
        <f>SUM(G9:G10)</f>
        <v>21970.186301369868</v>
      </c>
    </row>
    <row r="13" spans="1:7" x14ac:dyDescent="0.3">
      <c r="A13" t="s">
        <v>7</v>
      </c>
      <c r="B13" s="1" t="s">
        <v>0</v>
      </c>
      <c r="C13" s="1" t="s">
        <v>1</v>
      </c>
      <c r="D13" s="1"/>
      <c r="E13" s="1" t="s">
        <v>2</v>
      </c>
      <c r="F13" s="2" t="s">
        <v>3</v>
      </c>
    </row>
    <row r="14" spans="1:7" x14ac:dyDescent="0.3">
      <c r="B14" s="3">
        <v>39904</v>
      </c>
      <c r="C14" s="3">
        <v>39994</v>
      </c>
      <c r="D14" s="4">
        <f t="shared" ref="D14:D15" si="2">IF(B14&gt;0,C14-B14+1,0)</f>
        <v>91</v>
      </c>
      <c r="E14" s="5">
        <v>27851</v>
      </c>
      <c r="F14" s="5"/>
      <c r="G14" s="6">
        <f>D14/365*E14</f>
        <v>6943.6739726027399</v>
      </c>
    </row>
    <row r="15" spans="1:7" x14ac:dyDescent="0.3">
      <c r="B15" s="3">
        <v>39995</v>
      </c>
      <c r="C15" s="3">
        <v>40268</v>
      </c>
      <c r="D15" s="4">
        <f t="shared" si="2"/>
        <v>274</v>
      </c>
      <c r="E15" s="5">
        <v>28199</v>
      </c>
      <c r="F15" s="5"/>
      <c r="G15" s="6">
        <f>D15/365*E15</f>
        <v>21168.564383561643</v>
      </c>
    </row>
    <row r="16" spans="1:7" x14ac:dyDescent="0.3">
      <c r="B16" s="7"/>
      <c r="C16" s="7"/>
      <c r="D16" s="4">
        <f>SUM(D14:D15)</f>
        <v>365</v>
      </c>
      <c r="E16" s="5"/>
      <c r="F16" s="5"/>
      <c r="G16" s="13">
        <f>SUM(G14:G15)</f>
        <v>28112.238356164384</v>
      </c>
    </row>
    <row r="18" spans="1:7" x14ac:dyDescent="0.3">
      <c r="A18" t="s">
        <v>8</v>
      </c>
      <c r="B18" s="1" t="s">
        <v>0</v>
      </c>
      <c r="C18" s="1" t="s">
        <v>1</v>
      </c>
      <c r="D18" s="1"/>
      <c r="E18" s="1" t="s">
        <v>2</v>
      </c>
      <c r="F18" s="2" t="s">
        <v>3</v>
      </c>
    </row>
    <row r="19" spans="1:7" x14ac:dyDescent="0.3">
      <c r="B19" s="3">
        <v>39904</v>
      </c>
      <c r="C19" s="3">
        <v>39994</v>
      </c>
      <c r="D19" s="4">
        <f t="shared" ref="D19:D20" si="3">IF(B19&gt;0,C19-B19+1,0)</f>
        <v>91</v>
      </c>
      <c r="E19" s="5">
        <v>29601</v>
      </c>
      <c r="F19" s="5"/>
      <c r="G19" s="6">
        <f>D19/365*E19</f>
        <v>7379.9753424657538</v>
      </c>
    </row>
    <row r="20" spans="1:7" x14ac:dyDescent="0.3">
      <c r="B20" s="3">
        <v>39995</v>
      </c>
      <c r="C20" s="3">
        <v>40268</v>
      </c>
      <c r="D20" s="4">
        <f t="shared" si="3"/>
        <v>274</v>
      </c>
      <c r="E20" s="5">
        <v>29971</v>
      </c>
      <c r="F20" s="5"/>
      <c r="G20" s="6">
        <f>D20/365*E20</f>
        <v>22498.77808219178</v>
      </c>
    </row>
    <row r="21" spans="1:7" x14ac:dyDescent="0.3">
      <c r="B21" s="7"/>
      <c r="C21" s="7"/>
      <c r="D21" s="4">
        <f>SUM(D19:D20)</f>
        <v>365</v>
      </c>
      <c r="E21" s="5"/>
      <c r="F21" s="5"/>
      <c r="G21" s="13">
        <f>SUM(G19:G20)</f>
        <v>29878.753424657534</v>
      </c>
    </row>
    <row r="23" spans="1:7" x14ac:dyDescent="0.3">
      <c r="A23" t="s">
        <v>9</v>
      </c>
      <c r="B23" s="1" t="s">
        <v>0</v>
      </c>
      <c r="C23" s="1" t="s">
        <v>1</v>
      </c>
      <c r="D23" s="1"/>
      <c r="E23" s="1" t="s">
        <v>2</v>
      </c>
      <c r="F23" s="2" t="s">
        <v>3</v>
      </c>
    </row>
    <row r="24" spans="1:7" x14ac:dyDescent="0.3">
      <c r="B24" s="3">
        <v>39904</v>
      </c>
      <c r="C24" s="3">
        <v>39994</v>
      </c>
      <c r="D24" s="4">
        <f t="shared" ref="D24:D25" si="4">IF(B24&gt;0,C24-B24+1,0)</f>
        <v>91</v>
      </c>
      <c r="E24" s="5">
        <v>30877</v>
      </c>
      <c r="F24" s="5"/>
      <c r="G24" s="6">
        <f>D24/365*E24</f>
        <v>7698.101369863014</v>
      </c>
    </row>
    <row r="25" spans="1:7" x14ac:dyDescent="0.3">
      <c r="B25" s="3">
        <v>39995</v>
      </c>
      <c r="C25" s="3">
        <v>40268</v>
      </c>
      <c r="D25" s="4">
        <f t="shared" si="4"/>
        <v>274</v>
      </c>
      <c r="E25" s="5">
        <v>31263</v>
      </c>
      <c r="F25" s="5"/>
      <c r="G25" s="6">
        <f>D25/365*E25</f>
        <v>23468.663013698631</v>
      </c>
    </row>
    <row r="26" spans="1:7" x14ac:dyDescent="0.3">
      <c r="B26" s="7"/>
      <c r="C26" s="7"/>
      <c r="D26" s="4">
        <f>SUM(D24:D25)</f>
        <v>365</v>
      </c>
      <c r="E26" s="5"/>
      <c r="F26" s="5"/>
      <c r="G26" s="13">
        <f>SUM(G24:G25)</f>
        <v>31166.764383561647</v>
      </c>
    </row>
    <row r="28" spans="1:7" x14ac:dyDescent="0.3">
      <c r="A28" t="s">
        <v>10</v>
      </c>
      <c r="B28" s="1" t="s">
        <v>0</v>
      </c>
      <c r="C28" s="1" t="s">
        <v>1</v>
      </c>
      <c r="D28" s="1"/>
      <c r="E28" s="1" t="s">
        <v>2</v>
      </c>
      <c r="F28" s="2" t="s">
        <v>3</v>
      </c>
    </row>
    <row r="29" spans="1:7" x14ac:dyDescent="0.3">
      <c r="B29" s="3">
        <v>39904</v>
      </c>
      <c r="C29" s="3">
        <v>39994</v>
      </c>
      <c r="D29" s="4">
        <f t="shared" ref="D29:D30" si="5">IF(B29&gt;0,C29-B29+1,0)</f>
        <v>91</v>
      </c>
      <c r="E29" s="5">
        <v>31546</v>
      </c>
      <c r="F29" s="5"/>
      <c r="G29" s="6">
        <f>D29/365*E29</f>
        <v>7864.8931506849312</v>
      </c>
    </row>
    <row r="30" spans="1:7" x14ac:dyDescent="0.3">
      <c r="B30" s="3">
        <v>39995</v>
      </c>
      <c r="C30" s="3">
        <v>40268</v>
      </c>
      <c r="D30" s="4">
        <f t="shared" si="5"/>
        <v>274</v>
      </c>
      <c r="E30" s="5">
        <v>31940</v>
      </c>
      <c r="F30" s="5"/>
      <c r="G30" s="6">
        <f>D30/365*E30</f>
        <v>23976.876712328769</v>
      </c>
    </row>
    <row r="31" spans="1:7" x14ac:dyDescent="0.3">
      <c r="B31" s="7"/>
      <c r="C31" s="7"/>
      <c r="D31" s="4">
        <f>SUM(D29:D30)</f>
        <v>365</v>
      </c>
      <c r="E31" s="5"/>
      <c r="F31" s="5"/>
      <c r="G31" s="13">
        <f>SUM(G29:G30)</f>
        <v>31841.769863013702</v>
      </c>
    </row>
    <row r="33" spans="1:7" x14ac:dyDescent="0.3">
      <c r="A33" t="s">
        <v>11</v>
      </c>
      <c r="B33" s="1" t="s">
        <v>0</v>
      </c>
      <c r="C33" s="1" t="s">
        <v>1</v>
      </c>
      <c r="D33" s="1"/>
      <c r="E33" s="1" t="s">
        <v>2</v>
      </c>
      <c r="F33" s="2" t="s">
        <v>3</v>
      </c>
    </row>
    <row r="34" spans="1:7" x14ac:dyDescent="0.3">
      <c r="B34" s="3">
        <v>39904</v>
      </c>
      <c r="C34" s="3">
        <v>39994</v>
      </c>
      <c r="D34" s="4">
        <f t="shared" ref="D34:D35" si="6">IF(B34&gt;0,C34-B34+1,0)</f>
        <v>91</v>
      </c>
      <c r="E34" s="5">
        <v>32422</v>
      </c>
      <c r="F34" s="5"/>
      <c r="G34" s="6">
        <f>D34/365*E34</f>
        <v>8083.2931506849318</v>
      </c>
    </row>
    <row r="35" spans="1:7" x14ac:dyDescent="0.3">
      <c r="B35" s="3">
        <v>39995</v>
      </c>
      <c r="C35" s="3">
        <v>40268</v>
      </c>
      <c r="D35" s="4">
        <f t="shared" si="6"/>
        <v>274</v>
      </c>
      <c r="E35" s="5">
        <v>32827</v>
      </c>
      <c r="F35" s="5"/>
      <c r="G35" s="6">
        <f>D35/365*E35</f>
        <v>24642.734246575343</v>
      </c>
    </row>
    <row r="36" spans="1:7" x14ac:dyDescent="0.3">
      <c r="B36" s="7"/>
      <c r="C36" s="7"/>
      <c r="D36" s="4">
        <f>SUM(D34:D35)</f>
        <v>365</v>
      </c>
      <c r="E36" s="5"/>
      <c r="F36" s="5"/>
      <c r="G36" s="13">
        <f>SUM(G34:G35)</f>
        <v>32726.027397260274</v>
      </c>
    </row>
    <row r="38" spans="1:7" x14ac:dyDescent="0.3">
      <c r="A38" t="s">
        <v>12</v>
      </c>
      <c r="B38" s="1" t="s">
        <v>0</v>
      </c>
      <c r="C38" s="1" t="s">
        <v>1</v>
      </c>
      <c r="D38" s="1"/>
      <c r="E38" s="1" t="s">
        <v>2</v>
      </c>
      <c r="F38" s="2" t="s">
        <v>3</v>
      </c>
    </row>
    <row r="39" spans="1:7" x14ac:dyDescent="0.3">
      <c r="B39" s="3">
        <v>39904</v>
      </c>
      <c r="C39" s="3">
        <v>39994</v>
      </c>
      <c r="D39" s="4">
        <f t="shared" ref="D39:D40" si="7">IF(B39&gt;0,C39-B39+1,0)</f>
        <v>91</v>
      </c>
      <c r="E39" s="5">
        <v>34529</v>
      </c>
      <c r="F39" s="5"/>
      <c r="G39" s="6">
        <f>D39/365*E39</f>
        <v>8608.6</v>
      </c>
    </row>
    <row r="40" spans="1:7" x14ac:dyDescent="0.3">
      <c r="B40" s="3">
        <v>39995</v>
      </c>
      <c r="C40" s="3">
        <v>40268</v>
      </c>
      <c r="D40" s="4">
        <f t="shared" si="7"/>
        <v>274</v>
      </c>
      <c r="E40" s="5">
        <v>34961</v>
      </c>
      <c r="F40" s="5"/>
      <c r="G40" s="6">
        <f>D40/365*E40</f>
        <v>26244.69589041096</v>
      </c>
    </row>
    <row r="41" spans="1:7" x14ac:dyDescent="0.3">
      <c r="B41" s="7"/>
      <c r="C41" s="7"/>
      <c r="D41" s="4">
        <f>SUM(D39:D40)</f>
        <v>365</v>
      </c>
      <c r="E41" s="5"/>
      <c r="F41" s="5"/>
      <c r="G41" s="13">
        <f>SUM(G39:G40)</f>
        <v>34853.295890410962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topLeftCell="A22" workbookViewId="0">
      <selection activeCell="E35" sqref="E35"/>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39539</v>
      </c>
      <c r="C4" s="3">
        <v>39629</v>
      </c>
      <c r="D4" s="4">
        <f t="shared" ref="D4:D5" si="0">IF(B4&gt;0,C4-B4+1,0)</f>
        <v>91</v>
      </c>
      <c r="E4" s="5">
        <v>20396</v>
      </c>
      <c r="F4" s="5"/>
      <c r="G4" s="6" t="e">
        <f>IF(D4&gt;0,((E4+F4)/$E$31)*$E4,0)</f>
        <v>#DIV/0!</v>
      </c>
    </row>
    <row r="5" spans="1:7" x14ac:dyDescent="0.3">
      <c r="B5" s="3">
        <v>39630</v>
      </c>
      <c r="C5" s="3">
        <v>39903</v>
      </c>
      <c r="D5" s="4">
        <f t="shared" si="0"/>
        <v>274</v>
      </c>
      <c r="E5" s="5">
        <v>20896</v>
      </c>
      <c r="F5" s="5"/>
      <c r="G5" s="6" t="e">
        <f>IF(D5&gt;0,((E5+F5)/$E$31)*$E5,0)</f>
        <v>#DIV/0!</v>
      </c>
    </row>
    <row r="6" spans="1:7" x14ac:dyDescent="0.3">
      <c r="B6" s="7"/>
      <c r="C6" s="7"/>
      <c r="D6" s="4">
        <f>SUM(D4:D5)</f>
        <v>365</v>
      </c>
      <c r="E6" s="5"/>
      <c r="F6" s="5"/>
      <c r="G6" s="6" t="e">
        <f>SUM(G4:G5)</f>
        <v>#DIV/0!</v>
      </c>
    </row>
    <row r="8" spans="1:7" x14ac:dyDescent="0.3">
      <c r="A8" t="s">
        <v>6</v>
      </c>
      <c r="B8" s="1" t="s">
        <v>0</v>
      </c>
      <c r="C8" s="1" t="s">
        <v>1</v>
      </c>
      <c r="D8" s="1"/>
      <c r="E8" s="1" t="s">
        <v>2</v>
      </c>
      <c r="F8" s="2" t="s">
        <v>3</v>
      </c>
    </row>
    <row r="9" spans="1:7" x14ac:dyDescent="0.3">
      <c r="B9" s="3">
        <v>39539</v>
      </c>
      <c r="C9" s="3">
        <v>39629</v>
      </c>
      <c r="D9" s="4">
        <f t="shared" ref="D9:D10" si="1">IF(B9&gt;0,C9-B9+1,0)</f>
        <v>91</v>
      </c>
      <c r="E9" s="5">
        <v>21245</v>
      </c>
      <c r="F9" s="5"/>
      <c r="G9" s="6">
        <f>D9/365*E9</f>
        <v>5296.6986301369861</v>
      </c>
    </row>
    <row r="10" spans="1:7" x14ac:dyDescent="0.3">
      <c r="B10" s="3">
        <v>39630</v>
      </c>
      <c r="C10" s="3">
        <v>39903</v>
      </c>
      <c r="D10" s="4">
        <f t="shared" si="1"/>
        <v>274</v>
      </c>
      <c r="E10" s="5">
        <v>21766</v>
      </c>
      <c r="F10" s="5"/>
      <c r="G10" s="6">
        <f>D10/365*E10</f>
        <v>16339.408219178084</v>
      </c>
    </row>
    <row r="11" spans="1:7" x14ac:dyDescent="0.3">
      <c r="B11" s="7"/>
      <c r="C11" s="7"/>
      <c r="D11" s="4">
        <f>SUM(D9:D10)</f>
        <v>365</v>
      </c>
      <c r="E11" s="5"/>
      <c r="F11" s="5"/>
      <c r="G11" s="13">
        <f>SUM(G9:G10)</f>
        <v>21636.106849315071</v>
      </c>
    </row>
    <row r="13" spans="1:7" x14ac:dyDescent="0.3">
      <c r="A13" t="s">
        <v>7</v>
      </c>
      <c r="B13" s="1" t="s">
        <v>0</v>
      </c>
      <c r="C13" s="1" t="s">
        <v>1</v>
      </c>
      <c r="D13" s="1"/>
      <c r="E13" s="1" t="s">
        <v>2</v>
      </c>
      <c r="F13" s="2" t="s">
        <v>3</v>
      </c>
    </row>
    <row r="14" spans="1:7" x14ac:dyDescent="0.3">
      <c r="B14" s="3">
        <v>39539</v>
      </c>
      <c r="C14" s="3">
        <v>39629</v>
      </c>
      <c r="D14" s="4">
        <f t="shared" ref="D14:D15" si="2">IF(B14&gt;0,C14-B14+1,0)</f>
        <v>91</v>
      </c>
      <c r="E14" s="5">
        <v>27185</v>
      </c>
      <c r="F14" s="5"/>
      <c r="G14" s="6">
        <f>D14/365*E14</f>
        <v>6777.6301369863013</v>
      </c>
    </row>
    <row r="15" spans="1:7" x14ac:dyDescent="0.3">
      <c r="B15" s="3">
        <v>39630</v>
      </c>
      <c r="C15" s="3">
        <v>39903</v>
      </c>
      <c r="D15" s="4">
        <f t="shared" si="2"/>
        <v>274</v>
      </c>
      <c r="E15" s="5">
        <v>27851</v>
      </c>
      <c r="F15" s="5"/>
      <c r="G15" s="6">
        <f>D15/365*E15</f>
        <v>20907.326027397259</v>
      </c>
    </row>
    <row r="16" spans="1:7" x14ac:dyDescent="0.3">
      <c r="B16" s="7"/>
      <c r="C16" s="7"/>
      <c r="D16" s="4">
        <f>SUM(D14:D15)</f>
        <v>365</v>
      </c>
      <c r="E16" s="5"/>
      <c r="F16" s="5"/>
      <c r="G16" s="13">
        <f>SUM(G14:G15)</f>
        <v>27684.956164383562</v>
      </c>
    </row>
    <row r="18" spans="1:7" x14ac:dyDescent="0.3">
      <c r="A18" t="s">
        <v>8</v>
      </c>
      <c r="B18" s="1" t="s">
        <v>0</v>
      </c>
      <c r="C18" s="1" t="s">
        <v>1</v>
      </c>
      <c r="D18" s="1"/>
      <c r="E18" s="1" t="s">
        <v>2</v>
      </c>
      <c r="F18" s="2" t="s">
        <v>3</v>
      </c>
    </row>
    <row r="19" spans="1:7" x14ac:dyDescent="0.3">
      <c r="B19" s="3">
        <v>39539</v>
      </c>
      <c r="C19" s="3">
        <v>39629</v>
      </c>
      <c r="D19" s="4">
        <f t="shared" ref="D19:D20" si="3">IF(B19&gt;0,C19-B19+1,0)</f>
        <v>91</v>
      </c>
      <c r="E19" s="5">
        <v>28893</v>
      </c>
      <c r="F19" s="5"/>
      <c r="G19" s="6">
        <f>D19/365*E19</f>
        <v>7203.4602739726024</v>
      </c>
    </row>
    <row r="20" spans="1:7" x14ac:dyDescent="0.3">
      <c r="B20" s="3">
        <v>39630</v>
      </c>
      <c r="C20" s="3">
        <v>39903</v>
      </c>
      <c r="D20" s="4">
        <f t="shared" si="3"/>
        <v>274</v>
      </c>
      <c r="E20" s="5">
        <v>29601</v>
      </c>
      <c r="F20" s="5"/>
      <c r="G20" s="6">
        <f>D20/365*E20</f>
        <v>22221.024657534246</v>
      </c>
    </row>
    <row r="21" spans="1:7" x14ac:dyDescent="0.3">
      <c r="B21" s="7"/>
      <c r="C21" s="7"/>
      <c r="D21" s="4">
        <f>SUM(D19:D20)</f>
        <v>365</v>
      </c>
      <c r="E21" s="5"/>
      <c r="F21" s="5"/>
      <c r="G21" s="13">
        <f>SUM(G19:G20)</f>
        <v>29424.48493150685</v>
      </c>
    </row>
    <row r="23" spans="1:7" x14ac:dyDescent="0.3">
      <c r="A23" t="s">
        <v>9</v>
      </c>
      <c r="B23" s="1" t="s">
        <v>0</v>
      </c>
      <c r="C23" s="1" t="s">
        <v>1</v>
      </c>
      <c r="D23" s="1"/>
      <c r="E23" s="1" t="s">
        <v>2</v>
      </c>
      <c r="F23" s="2" t="s">
        <v>3</v>
      </c>
    </row>
    <row r="24" spans="1:7" x14ac:dyDescent="0.3">
      <c r="B24" s="3">
        <v>39539</v>
      </c>
      <c r="C24" s="3">
        <v>39629</v>
      </c>
      <c r="D24" s="4">
        <f t="shared" ref="D24:D25" si="4">IF(B24&gt;0,C24-B24+1,0)</f>
        <v>91</v>
      </c>
      <c r="E24" s="5">
        <v>30139</v>
      </c>
      <c r="F24" s="5"/>
      <c r="G24" s="6">
        <f>D24/365*E24</f>
        <v>7514.1068493150688</v>
      </c>
    </row>
    <row r="25" spans="1:7" x14ac:dyDescent="0.3">
      <c r="B25" s="3">
        <v>39630</v>
      </c>
      <c r="C25" s="3">
        <v>39903</v>
      </c>
      <c r="D25" s="4">
        <f t="shared" si="4"/>
        <v>274</v>
      </c>
      <c r="E25" s="5">
        <v>30877</v>
      </c>
      <c r="F25" s="5"/>
      <c r="G25" s="6">
        <f>D25/365*E25</f>
        <v>23178.898630136988</v>
      </c>
    </row>
    <row r="26" spans="1:7" x14ac:dyDescent="0.3">
      <c r="B26" s="7"/>
      <c r="C26" s="7"/>
      <c r="D26" s="4">
        <f>SUM(D24:D25)</f>
        <v>365</v>
      </c>
      <c r="E26" s="5"/>
      <c r="F26" s="5"/>
      <c r="G26" s="13">
        <f>SUM(G24:G25)</f>
        <v>30693.005479452055</v>
      </c>
    </row>
    <row r="28" spans="1:7" x14ac:dyDescent="0.3">
      <c r="A28" t="s">
        <v>10</v>
      </c>
      <c r="B28" s="1" t="s">
        <v>0</v>
      </c>
      <c r="C28" s="1" t="s">
        <v>1</v>
      </c>
      <c r="D28" s="1"/>
      <c r="E28" s="1" t="s">
        <v>2</v>
      </c>
      <c r="F28" s="2" t="s">
        <v>3</v>
      </c>
    </row>
    <row r="29" spans="1:7" x14ac:dyDescent="0.3">
      <c r="B29" s="3">
        <v>39539</v>
      </c>
      <c r="C29" s="3">
        <v>39629</v>
      </c>
      <c r="D29" s="4">
        <f t="shared" ref="D29:D30" si="5">IF(B29&gt;0,C29-B29+1,0)</f>
        <v>91</v>
      </c>
      <c r="E29" s="5">
        <v>30792</v>
      </c>
      <c r="F29" s="5"/>
      <c r="G29" s="6">
        <f>D29/365*E29</f>
        <v>7676.9095890410963</v>
      </c>
    </row>
    <row r="30" spans="1:7" x14ac:dyDescent="0.3">
      <c r="B30" s="3">
        <v>39630</v>
      </c>
      <c r="C30" s="3">
        <v>39903</v>
      </c>
      <c r="D30" s="4">
        <f t="shared" si="5"/>
        <v>274</v>
      </c>
      <c r="E30" s="5">
        <v>31546</v>
      </c>
      <c r="F30" s="5"/>
      <c r="G30" s="6">
        <f>D30/365*E30</f>
        <v>23681.106849315071</v>
      </c>
    </row>
    <row r="31" spans="1:7" x14ac:dyDescent="0.3">
      <c r="B31" s="7"/>
      <c r="C31" s="7"/>
      <c r="D31" s="4">
        <f>SUM(D29:D30)</f>
        <v>365</v>
      </c>
      <c r="E31" s="5"/>
      <c r="F31" s="5"/>
      <c r="G31" s="13">
        <f>SUM(G29:G30)</f>
        <v>31358.016438356168</v>
      </c>
    </row>
    <row r="33" spans="1:7" x14ac:dyDescent="0.3">
      <c r="A33" t="s">
        <v>11</v>
      </c>
      <c r="B33" s="1" t="s">
        <v>0</v>
      </c>
      <c r="C33" s="1" t="s">
        <v>1</v>
      </c>
      <c r="D33" s="1"/>
      <c r="E33" s="1" t="s">
        <v>2</v>
      </c>
      <c r="F33" s="2" t="s">
        <v>3</v>
      </c>
    </row>
    <row r="34" spans="1:7" x14ac:dyDescent="0.3">
      <c r="B34" s="3">
        <v>39539</v>
      </c>
      <c r="C34" s="3">
        <v>39629</v>
      </c>
      <c r="D34" s="4">
        <f t="shared" ref="D34:D35" si="6">IF(B34&gt;0,C34-B34+1,0)</f>
        <v>91</v>
      </c>
      <c r="E34" s="5">
        <v>31647</v>
      </c>
      <c r="F34" s="5"/>
      <c r="G34" s="6">
        <f>D34/365*E34</f>
        <v>7890.0739726027396</v>
      </c>
    </row>
    <row r="35" spans="1:7" x14ac:dyDescent="0.3">
      <c r="B35" s="3">
        <v>39630</v>
      </c>
      <c r="C35" s="3">
        <v>39903</v>
      </c>
      <c r="D35" s="4">
        <f t="shared" si="6"/>
        <v>274</v>
      </c>
      <c r="E35" s="5">
        <v>32422</v>
      </c>
      <c r="F35" s="5"/>
      <c r="G35" s="6">
        <f>D35/365*E35</f>
        <v>24338.706849315069</v>
      </c>
    </row>
    <row r="36" spans="1:7" x14ac:dyDescent="0.3">
      <c r="B36" s="7"/>
      <c r="C36" s="7"/>
      <c r="D36" s="4">
        <f>SUM(D34:D35)</f>
        <v>365</v>
      </c>
      <c r="E36" s="5"/>
      <c r="F36" s="5"/>
      <c r="G36" s="13">
        <f>SUM(G34:G35)</f>
        <v>32228.780821917808</v>
      </c>
    </row>
    <row r="38" spans="1:7" x14ac:dyDescent="0.3">
      <c r="A38" t="s">
        <v>12</v>
      </c>
      <c r="B38" s="1" t="s">
        <v>0</v>
      </c>
      <c r="C38" s="1" t="s">
        <v>1</v>
      </c>
      <c r="D38" s="1"/>
      <c r="E38" s="1" t="s">
        <v>2</v>
      </c>
      <c r="F38" s="2" t="s">
        <v>3</v>
      </c>
    </row>
    <row r="39" spans="1:7" x14ac:dyDescent="0.3">
      <c r="B39" s="3">
        <v>39539</v>
      </c>
      <c r="C39" s="3">
        <v>39629</v>
      </c>
      <c r="D39" s="4">
        <f t="shared" ref="D39:D40" si="7">IF(B39&gt;0,C39-B39+1,0)</f>
        <v>91</v>
      </c>
      <c r="E39" s="5">
        <v>33703</v>
      </c>
      <c r="F39" s="5"/>
      <c r="G39" s="6">
        <f>D39/365*E39</f>
        <v>8402.6657534246569</v>
      </c>
    </row>
    <row r="40" spans="1:7" x14ac:dyDescent="0.3">
      <c r="B40" s="3">
        <v>39630</v>
      </c>
      <c r="C40" s="3">
        <v>39903</v>
      </c>
      <c r="D40" s="4">
        <f t="shared" si="7"/>
        <v>274</v>
      </c>
      <c r="E40" s="5">
        <v>34529</v>
      </c>
      <c r="F40" s="5"/>
      <c r="G40" s="6">
        <f>D40/365*E40</f>
        <v>25920.400000000001</v>
      </c>
    </row>
    <row r="41" spans="1:7" x14ac:dyDescent="0.3">
      <c r="B41" s="7"/>
      <c r="C41" s="7"/>
      <c r="D41" s="4">
        <f>SUM(D39:D40)</f>
        <v>365</v>
      </c>
      <c r="E41" s="5"/>
      <c r="F41" s="5"/>
      <c r="G41" s="13">
        <f>SUM(G39:G40)</f>
        <v>34323.065753424657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6"/>
  <sheetViews>
    <sheetView topLeftCell="A16" workbookViewId="0">
      <selection activeCell="J44" sqref="J44"/>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39173</v>
      </c>
      <c r="C4" s="3">
        <v>39263</v>
      </c>
      <c r="D4" s="4">
        <f t="shared" ref="D4:D5" si="0">IF(B4&gt;0,C4-B4+1,0)</f>
        <v>91</v>
      </c>
      <c r="E4" s="5">
        <v>19918</v>
      </c>
      <c r="F4" s="5"/>
      <c r="G4" s="6">
        <f>D4/366*E4</f>
        <v>4952.289617486339</v>
      </c>
    </row>
    <row r="5" spans="1:7" x14ac:dyDescent="0.3">
      <c r="B5" s="3">
        <v>39264</v>
      </c>
      <c r="C5" s="3">
        <v>39538</v>
      </c>
      <c r="D5" s="4">
        <f t="shared" si="0"/>
        <v>275</v>
      </c>
      <c r="E5" s="5">
        <v>20396</v>
      </c>
      <c r="F5" s="5"/>
      <c r="G5" s="6">
        <f>D5/366*E5</f>
        <v>15324.863387978141</v>
      </c>
    </row>
    <row r="6" spans="1:7" x14ac:dyDescent="0.3">
      <c r="B6" s="7"/>
      <c r="C6" s="7"/>
      <c r="D6" s="4">
        <f>SUM(D4:D5)</f>
        <v>366</v>
      </c>
      <c r="E6" s="5"/>
      <c r="F6" s="5"/>
      <c r="G6" s="13">
        <f>SUM(G4:G5)</f>
        <v>20277.153005464479</v>
      </c>
    </row>
    <row r="8" spans="1:7" x14ac:dyDescent="0.3">
      <c r="A8" t="s">
        <v>6</v>
      </c>
      <c r="B8" s="1" t="s">
        <v>0</v>
      </c>
      <c r="C8" s="1" t="s">
        <v>1</v>
      </c>
      <c r="D8" s="1"/>
      <c r="E8" s="1" t="s">
        <v>2</v>
      </c>
      <c r="F8" s="2" t="s">
        <v>3</v>
      </c>
    </row>
    <row r="9" spans="1:7" x14ac:dyDescent="0.3">
      <c r="B9" s="3">
        <v>39173</v>
      </c>
      <c r="C9" s="3">
        <v>39263</v>
      </c>
      <c r="D9" s="4">
        <f t="shared" ref="D9:D10" si="1">IF(B9&gt;0,C9-B9+1,0)</f>
        <v>91</v>
      </c>
      <c r="E9" s="5">
        <v>20747</v>
      </c>
      <c r="F9" s="5"/>
      <c r="G9" s="6">
        <f>D9/366*E9</f>
        <v>5158.4071038251368</v>
      </c>
    </row>
    <row r="10" spans="1:7" x14ac:dyDescent="0.3">
      <c r="B10" s="3">
        <v>39264</v>
      </c>
      <c r="C10" s="3">
        <v>39538</v>
      </c>
      <c r="D10" s="4">
        <f t="shared" si="1"/>
        <v>275</v>
      </c>
      <c r="E10" s="5">
        <v>21245</v>
      </c>
      <c r="F10" s="5"/>
      <c r="G10" s="6">
        <f>D10/366*E10</f>
        <v>15962.773224043714</v>
      </c>
    </row>
    <row r="11" spans="1:7" x14ac:dyDescent="0.3">
      <c r="B11" s="7"/>
      <c r="C11" s="7"/>
      <c r="D11" s="4">
        <f>SUM(D9:D10)</f>
        <v>366</v>
      </c>
      <c r="E11" s="5"/>
      <c r="F11" s="5"/>
      <c r="G11" s="13">
        <f>SUM(G9:G10)</f>
        <v>21121.180327868853</v>
      </c>
    </row>
    <row r="12" spans="1:7" x14ac:dyDescent="0.3">
      <c r="B12" s="9"/>
      <c r="C12" s="9"/>
      <c r="D12" s="10"/>
      <c r="E12" s="11"/>
      <c r="F12" s="11"/>
      <c r="G12" s="6"/>
    </row>
    <row r="13" spans="1:7" ht="43.2" x14ac:dyDescent="0.3">
      <c r="A13" s="12" t="s">
        <v>13</v>
      </c>
      <c r="B13" s="1" t="s">
        <v>0</v>
      </c>
      <c r="C13" s="1" t="s">
        <v>1</v>
      </c>
      <c r="D13" s="1"/>
      <c r="E13" s="1" t="s">
        <v>2</v>
      </c>
      <c r="F13" s="2" t="s">
        <v>3</v>
      </c>
    </row>
    <row r="14" spans="1:7" x14ac:dyDescent="0.3">
      <c r="B14" s="3">
        <v>39173</v>
      </c>
      <c r="C14" s="3">
        <v>39263</v>
      </c>
      <c r="D14" s="4">
        <f t="shared" ref="D14:D15" si="2">IF(B14&gt;0,C14-B14+1,0)</f>
        <v>91</v>
      </c>
      <c r="E14" s="5">
        <v>24352</v>
      </c>
      <c r="F14" s="5"/>
      <c r="G14" s="6">
        <f>D14/366*E14</f>
        <v>6054.732240437158</v>
      </c>
    </row>
    <row r="15" spans="1:7" x14ac:dyDescent="0.3">
      <c r="B15" s="3">
        <v>39264</v>
      </c>
      <c r="C15" s="3">
        <v>39538</v>
      </c>
      <c r="D15" s="4">
        <f t="shared" si="2"/>
        <v>275</v>
      </c>
      <c r="E15" s="5">
        <v>24936</v>
      </c>
      <c r="F15" s="5"/>
      <c r="G15" s="6">
        <f>D15/366*E15</f>
        <v>18736.065573770491</v>
      </c>
    </row>
    <row r="16" spans="1:7" x14ac:dyDescent="0.3">
      <c r="B16" s="7"/>
      <c r="C16" s="7"/>
      <c r="D16" s="4">
        <f>SUM(D14:D15)</f>
        <v>366</v>
      </c>
      <c r="E16" s="5"/>
      <c r="F16" s="5"/>
      <c r="G16" s="13">
        <f>SUM(G14:G15)</f>
        <v>24790.79781420765</v>
      </c>
    </row>
    <row r="18" spans="1:7" x14ac:dyDescent="0.3">
      <c r="A18" t="s">
        <v>7</v>
      </c>
      <c r="B18" s="1" t="s">
        <v>0</v>
      </c>
      <c r="C18" s="1" t="s">
        <v>1</v>
      </c>
      <c r="D18" s="1"/>
      <c r="E18" s="1" t="s">
        <v>2</v>
      </c>
      <c r="F18" s="2" t="s">
        <v>3</v>
      </c>
    </row>
    <row r="19" spans="1:7" x14ac:dyDescent="0.3">
      <c r="B19" s="3">
        <v>39173</v>
      </c>
      <c r="C19" s="3">
        <v>39263</v>
      </c>
      <c r="D19" s="4">
        <f t="shared" ref="D19:D20" si="3">IF(B19&gt;0,C19-B19+1,0)</f>
        <v>91</v>
      </c>
      <c r="E19" s="5">
        <v>26548</v>
      </c>
      <c r="F19" s="5"/>
      <c r="G19" s="6">
        <f>D19/366*E19</f>
        <v>6600.732240437158</v>
      </c>
    </row>
    <row r="20" spans="1:7" x14ac:dyDescent="0.3">
      <c r="B20" s="3">
        <v>39264</v>
      </c>
      <c r="C20" s="3">
        <v>39538</v>
      </c>
      <c r="D20" s="4">
        <f t="shared" si="3"/>
        <v>275</v>
      </c>
      <c r="E20" s="5">
        <v>27185</v>
      </c>
      <c r="F20" s="5"/>
      <c r="G20" s="6">
        <f>D20/366*E20</f>
        <v>20425.887978142076</v>
      </c>
    </row>
    <row r="21" spans="1:7" x14ac:dyDescent="0.3">
      <c r="B21" s="7"/>
      <c r="C21" s="7"/>
      <c r="D21" s="4">
        <f>SUM(D19:D20)</f>
        <v>366</v>
      </c>
      <c r="E21" s="5"/>
      <c r="F21" s="5"/>
      <c r="G21" s="13">
        <f>SUM(G19:G20)</f>
        <v>27026.620218579235</v>
      </c>
    </row>
    <row r="23" spans="1:7" x14ac:dyDescent="0.3">
      <c r="A23" t="s">
        <v>8</v>
      </c>
      <c r="B23" s="1" t="s">
        <v>0</v>
      </c>
      <c r="C23" s="1" t="s">
        <v>1</v>
      </c>
      <c r="D23" s="1"/>
      <c r="E23" s="1" t="s">
        <v>2</v>
      </c>
      <c r="F23" s="2" t="s">
        <v>3</v>
      </c>
    </row>
    <row r="24" spans="1:7" x14ac:dyDescent="0.3">
      <c r="B24" s="3">
        <v>39173</v>
      </c>
      <c r="C24" s="3">
        <v>39263</v>
      </c>
      <c r="D24" s="4">
        <v>91</v>
      </c>
      <c r="E24" s="5">
        <v>28216</v>
      </c>
      <c r="F24" s="5"/>
      <c r="G24" s="6">
        <f>D24/366*E24</f>
        <v>7015.4535519125684</v>
      </c>
    </row>
    <row r="25" spans="1:7" x14ac:dyDescent="0.3">
      <c r="B25" s="3">
        <v>39264</v>
      </c>
      <c r="C25" s="3">
        <v>39538</v>
      </c>
      <c r="D25" s="4">
        <v>275</v>
      </c>
      <c r="E25" s="5">
        <v>28893</v>
      </c>
      <c r="F25" s="5"/>
      <c r="G25" s="6">
        <f>D25/366*E25</f>
        <v>21709.221311475409</v>
      </c>
    </row>
    <row r="26" spans="1:7" x14ac:dyDescent="0.3">
      <c r="B26" s="7"/>
      <c r="C26" s="7"/>
      <c r="D26" s="4">
        <v>366</v>
      </c>
      <c r="E26" s="5"/>
      <c r="F26" s="5"/>
      <c r="G26" s="13">
        <f>SUM(G24:G25)</f>
        <v>28724.674863387976</v>
      </c>
    </row>
    <row r="28" spans="1:7" x14ac:dyDescent="0.3">
      <c r="A28" t="s">
        <v>9</v>
      </c>
      <c r="B28" s="1" t="s">
        <v>0</v>
      </c>
      <c r="C28" s="1" t="s">
        <v>1</v>
      </c>
      <c r="D28" s="1"/>
      <c r="E28" s="1" t="s">
        <v>2</v>
      </c>
      <c r="F28" s="2" t="s">
        <v>3</v>
      </c>
    </row>
    <row r="29" spans="1:7" x14ac:dyDescent="0.3">
      <c r="B29" s="3">
        <v>39173</v>
      </c>
      <c r="C29" s="3">
        <v>39263</v>
      </c>
      <c r="D29" s="4">
        <f t="shared" ref="D29:D30" si="4">IF(B29&gt;0,C29-B29+1,0)</f>
        <v>91</v>
      </c>
      <c r="E29" s="5">
        <v>29433</v>
      </c>
      <c r="F29" s="5"/>
      <c r="G29" s="6">
        <f>D29/366*E29</f>
        <v>7318.0409836065573</v>
      </c>
    </row>
    <row r="30" spans="1:7" x14ac:dyDescent="0.3">
      <c r="B30" s="3">
        <v>39264</v>
      </c>
      <c r="C30" s="3">
        <v>39538</v>
      </c>
      <c r="D30" s="4">
        <f t="shared" si="4"/>
        <v>275</v>
      </c>
      <c r="E30" s="5">
        <v>30139</v>
      </c>
      <c r="F30" s="5"/>
      <c r="G30" s="6">
        <f>D30/366*E30</f>
        <v>22645.423497267759</v>
      </c>
    </row>
    <row r="31" spans="1:7" x14ac:dyDescent="0.3">
      <c r="B31" s="7"/>
      <c r="C31" s="7"/>
      <c r="D31" s="4">
        <f>SUM(D29:D30)</f>
        <v>366</v>
      </c>
      <c r="E31" s="5"/>
      <c r="F31" s="5"/>
      <c r="G31" s="13">
        <f>SUM(G29:G30)</f>
        <v>29963.464480874318</v>
      </c>
    </row>
    <row r="33" spans="1:7" x14ac:dyDescent="0.3">
      <c r="A33" t="s">
        <v>10</v>
      </c>
      <c r="B33" s="1" t="s">
        <v>0</v>
      </c>
      <c r="C33" s="1" t="s">
        <v>1</v>
      </c>
      <c r="D33" s="1"/>
      <c r="E33" s="1" t="s">
        <v>2</v>
      </c>
      <c r="F33" s="2" t="s">
        <v>3</v>
      </c>
    </row>
    <row r="34" spans="1:7" x14ac:dyDescent="0.3">
      <c r="B34" s="3">
        <v>39173</v>
      </c>
      <c r="C34" s="3">
        <v>39263</v>
      </c>
      <c r="D34" s="4">
        <f t="shared" ref="D34:D35" si="5">IF(B34&gt;0,C34-B34+1,0)</f>
        <v>91</v>
      </c>
      <c r="E34" s="5">
        <v>30070</v>
      </c>
      <c r="F34" s="5"/>
      <c r="G34" s="6">
        <f>D34/366*E34</f>
        <v>7476.420765027322</v>
      </c>
    </row>
    <row r="35" spans="1:7" x14ac:dyDescent="0.3">
      <c r="B35" s="3">
        <v>39264</v>
      </c>
      <c r="C35" s="3">
        <v>39538</v>
      </c>
      <c r="D35" s="4">
        <f t="shared" si="5"/>
        <v>275</v>
      </c>
      <c r="E35" s="5">
        <v>30792</v>
      </c>
      <c r="F35" s="5"/>
      <c r="G35" s="6">
        <f>D35/366*E35</f>
        <v>23136.065573770491</v>
      </c>
    </row>
    <row r="36" spans="1:7" x14ac:dyDescent="0.3">
      <c r="B36" s="7"/>
      <c r="C36" s="7"/>
      <c r="D36" s="4">
        <f>SUM(D34:D35)</f>
        <v>366</v>
      </c>
      <c r="E36" s="5"/>
      <c r="F36" s="5"/>
      <c r="G36" s="13">
        <f>SUM(G34:G35)</f>
        <v>30612.486338797811</v>
      </c>
    </row>
    <row r="38" spans="1:7" x14ac:dyDescent="0.3">
      <c r="A38" t="s">
        <v>11</v>
      </c>
      <c r="B38" s="1" t="s">
        <v>0</v>
      </c>
      <c r="C38" s="1" t="s">
        <v>1</v>
      </c>
      <c r="D38" s="1"/>
      <c r="E38" s="1" t="s">
        <v>2</v>
      </c>
      <c r="F38" s="2" t="s">
        <v>3</v>
      </c>
    </row>
    <row r="39" spans="1:7" x14ac:dyDescent="0.3">
      <c r="B39" s="3">
        <v>39173</v>
      </c>
      <c r="C39" s="3">
        <v>39263</v>
      </c>
      <c r="D39" s="4">
        <f t="shared" ref="D39:D40" si="6">IF(B39&gt;0,C39-B39+1,0)</f>
        <v>91</v>
      </c>
      <c r="E39" s="5">
        <v>30905</v>
      </c>
      <c r="F39" s="5"/>
      <c r="G39" s="6">
        <f>D39/366*E39</f>
        <v>7684.0300546448088</v>
      </c>
    </row>
    <row r="40" spans="1:7" x14ac:dyDescent="0.3">
      <c r="B40" s="3">
        <v>39264</v>
      </c>
      <c r="C40" s="3">
        <v>39538</v>
      </c>
      <c r="D40" s="4">
        <f t="shared" si="6"/>
        <v>275</v>
      </c>
      <c r="E40" s="5">
        <v>31647</v>
      </c>
      <c r="F40" s="5"/>
      <c r="G40" s="6">
        <f>D40/366*E40</f>
        <v>23778.483606557376</v>
      </c>
    </row>
    <row r="41" spans="1:7" x14ac:dyDescent="0.3">
      <c r="B41" s="7"/>
      <c r="C41" s="7"/>
      <c r="D41" s="4">
        <f>SUM(D39:D40)</f>
        <v>366</v>
      </c>
      <c r="E41" s="5"/>
      <c r="F41" s="5"/>
      <c r="G41" s="13">
        <f>SUM(G39:G40)</f>
        <v>31462.513661202185</v>
      </c>
    </row>
    <row r="43" spans="1:7" x14ac:dyDescent="0.3">
      <c r="A43" t="s">
        <v>12</v>
      </c>
      <c r="B43" s="1" t="s">
        <v>0</v>
      </c>
      <c r="C43" s="1" t="s">
        <v>1</v>
      </c>
      <c r="D43" s="1"/>
      <c r="E43" s="1" t="s">
        <v>2</v>
      </c>
      <c r="F43" s="2" t="s">
        <v>3</v>
      </c>
    </row>
    <row r="44" spans="1:7" x14ac:dyDescent="0.3">
      <c r="B44" s="3">
        <v>39173</v>
      </c>
      <c r="C44" s="3">
        <v>39263</v>
      </c>
      <c r="D44" s="4">
        <f t="shared" ref="D44:D45" si="7">IF(B44&gt;0,C44-B44+1,0)</f>
        <v>91</v>
      </c>
      <c r="E44" s="5">
        <v>32913</v>
      </c>
      <c r="F44" s="5"/>
      <c r="G44" s="6">
        <f>D44/366*E44</f>
        <v>8183.2868852459014</v>
      </c>
    </row>
    <row r="45" spans="1:7" x14ac:dyDescent="0.3">
      <c r="B45" s="3">
        <v>39264</v>
      </c>
      <c r="C45" s="3">
        <v>39538</v>
      </c>
      <c r="D45" s="4">
        <f t="shared" si="7"/>
        <v>275</v>
      </c>
      <c r="E45" s="5">
        <v>33703</v>
      </c>
      <c r="F45" s="5"/>
      <c r="G45" s="6">
        <f>D45/366*E45</f>
        <v>25323.292349726773</v>
      </c>
    </row>
    <row r="46" spans="1:7" x14ac:dyDescent="0.3">
      <c r="B46" s="7"/>
      <c r="C46" s="7"/>
      <c r="D46" s="4">
        <f>SUM(D44:D45)</f>
        <v>366</v>
      </c>
      <c r="E46" s="5"/>
      <c r="F46" s="5"/>
      <c r="G46" s="13">
        <f>SUM(G44:G45)</f>
        <v>33506.579234972676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topLeftCell="A13" workbookViewId="0">
      <selection activeCell="G51" sqref="G51"/>
    </sheetView>
  </sheetViews>
  <sheetFormatPr defaultRowHeight="14.4" x14ac:dyDescent="0.3"/>
  <cols>
    <col min="1" max="1" width="26.77734375" bestFit="1" customWidth="1"/>
    <col min="2" max="3" width="10.77734375" bestFit="1" customWidth="1"/>
    <col min="5" max="5" width="11.77734375" bestFit="1" customWidth="1"/>
    <col min="6" max="6" width="16.44140625" customWidth="1"/>
    <col min="7" max="7" width="15.44140625" customWidth="1"/>
  </cols>
  <sheetData>
    <row r="1" spans="1:7" x14ac:dyDescent="0.3">
      <c r="A1" s="8" t="s">
        <v>4</v>
      </c>
    </row>
    <row r="3" spans="1:7" x14ac:dyDescent="0.3">
      <c r="A3" t="s">
        <v>5</v>
      </c>
      <c r="B3" s="1" t="s">
        <v>0</v>
      </c>
      <c r="C3" s="1" t="s">
        <v>1</v>
      </c>
      <c r="D3" s="1"/>
      <c r="E3" s="1" t="s">
        <v>2</v>
      </c>
      <c r="F3" s="2" t="s">
        <v>3</v>
      </c>
    </row>
    <row r="4" spans="1:7" x14ac:dyDescent="0.3">
      <c r="B4" s="3">
        <v>38808</v>
      </c>
      <c r="C4" s="3">
        <v>38898</v>
      </c>
      <c r="D4" s="4">
        <f t="shared" ref="D4:D5" si="0">IF(B4&gt;0,C4-B4+1,0)</f>
        <v>91</v>
      </c>
      <c r="E4" s="5">
        <v>19394</v>
      </c>
      <c r="F4" s="5"/>
      <c r="G4" s="6">
        <f>D4/365*E4</f>
        <v>4835.2164383561649</v>
      </c>
    </row>
    <row r="5" spans="1:7" x14ac:dyDescent="0.3">
      <c r="B5" s="3">
        <v>38899</v>
      </c>
      <c r="C5" s="3">
        <v>39172</v>
      </c>
      <c r="D5" s="4">
        <f t="shared" si="0"/>
        <v>274</v>
      </c>
      <c r="E5" s="5">
        <v>19918</v>
      </c>
      <c r="F5" s="5"/>
      <c r="G5" s="6">
        <f>D5/365*E5</f>
        <v>14952.142465753424</v>
      </c>
    </row>
    <row r="6" spans="1:7" x14ac:dyDescent="0.3">
      <c r="B6" s="7"/>
      <c r="C6" s="7"/>
      <c r="D6" s="4">
        <f>SUM(D4:D5)</f>
        <v>365</v>
      </c>
      <c r="E6" s="5"/>
      <c r="F6" s="5"/>
      <c r="G6" s="13">
        <f>SUM(G4:G5)</f>
        <v>19787.358904109591</v>
      </c>
    </row>
    <row r="8" spans="1:7" x14ac:dyDescent="0.3">
      <c r="A8" t="s">
        <v>6</v>
      </c>
      <c r="B8" s="1" t="s">
        <v>0</v>
      </c>
      <c r="C8" s="1" t="s">
        <v>1</v>
      </c>
      <c r="D8" s="1"/>
      <c r="E8" s="1" t="s">
        <v>2</v>
      </c>
      <c r="F8" s="2" t="s">
        <v>3</v>
      </c>
    </row>
    <row r="9" spans="1:7" x14ac:dyDescent="0.3">
      <c r="B9" s="3">
        <v>38808</v>
      </c>
      <c r="C9" s="3">
        <v>38898</v>
      </c>
      <c r="D9" s="4">
        <f t="shared" ref="D9:D10" si="1">IF(B9&gt;0,C9-B9+1,0)</f>
        <v>91</v>
      </c>
      <c r="E9" s="5">
        <v>20202</v>
      </c>
      <c r="F9" s="5"/>
      <c r="G9" s="6">
        <f>D9/365*E9</f>
        <v>5036.6630136986305</v>
      </c>
    </row>
    <row r="10" spans="1:7" x14ac:dyDescent="0.3">
      <c r="B10" s="3">
        <v>38899</v>
      </c>
      <c r="C10" s="3">
        <v>39172</v>
      </c>
      <c r="D10" s="4">
        <f t="shared" si="1"/>
        <v>274</v>
      </c>
      <c r="E10" s="5">
        <v>20747</v>
      </c>
      <c r="F10" s="5"/>
      <c r="G10" s="6">
        <f>D10/365*E10</f>
        <v>15574.460273972603</v>
      </c>
    </row>
    <row r="11" spans="1:7" x14ac:dyDescent="0.3">
      <c r="B11" s="7"/>
      <c r="C11" s="7"/>
      <c r="D11" s="4">
        <f>SUM(D9:D10)</f>
        <v>365</v>
      </c>
      <c r="E11" s="5"/>
      <c r="F11" s="5"/>
      <c r="G11" s="13">
        <f>SUM(G9:G10)</f>
        <v>20611.123287671235</v>
      </c>
    </row>
    <row r="12" spans="1:7" x14ac:dyDescent="0.3">
      <c r="B12" s="9"/>
      <c r="C12" s="9"/>
      <c r="D12" s="10"/>
      <c r="E12" s="11"/>
      <c r="F12" s="11"/>
      <c r="G12" s="6"/>
    </row>
    <row r="13" spans="1:7" ht="43.2" x14ac:dyDescent="0.3">
      <c r="A13" s="12" t="s">
        <v>15</v>
      </c>
      <c r="B13" s="1" t="s">
        <v>0</v>
      </c>
      <c r="C13" s="1" t="s">
        <v>1</v>
      </c>
      <c r="D13" s="1"/>
      <c r="E13" s="1" t="s">
        <v>2</v>
      </c>
      <c r="F13" s="2" t="s">
        <v>3</v>
      </c>
    </row>
    <row r="14" spans="1:7" x14ac:dyDescent="0.3">
      <c r="B14" s="3">
        <v>38808</v>
      </c>
      <c r="C14" s="3">
        <v>39027</v>
      </c>
      <c r="D14" s="4">
        <f t="shared" ref="D14" si="2">IF(B14&gt;0,C14-B14+1,0)</f>
        <v>220</v>
      </c>
      <c r="E14" s="5">
        <v>22592</v>
      </c>
      <c r="F14" s="5"/>
      <c r="G14" s="6">
        <f>D14/365*E14</f>
        <v>13617.095890410958</v>
      </c>
    </row>
    <row r="15" spans="1:7" x14ac:dyDescent="0.3">
      <c r="B15" s="3">
        <v>39028</v>
      </c>
      <c r="C15" s="3">
        <v>39172</v>
      </c>
      <c r="D15" s="4">
        <v>145</v>
      </c>
      <c r="E15" s="5">
        <v>23202</v>
      </c>
      <c r="F15" s="5"/>
      <c r="G15" s="6">
        <f>D15/365*E15</f>
        <v>9217.232876712329</v>
      </c>
    </row>
    <row r="16" spans="1:7" x14ac:dyDescent="0.3">
      <c r="B16" s="7"/>
      <c r="C16" s="7"/>
      <c r="D16" s="4">
        <f>SUM(D14:D15)</f>
        <v>365</v>
      </c>
      <c r="E16" s="5"/>
      <c r="F16" s="5"/>
      <c r="G16" s="13">
        <f>SUM(G14:G15)</f>
        <v>22834.328767123287</v>
      </c>
    </row>
    <row r="17" spans="1:10" x14ac:dyDescent="0.3">
      <c r="B17" s="9"/>
      <c r="C17" s="9"/>
      <c r="D17" s="10"/>
      <c r="E17" s="11"/>
      <c r="F17" s="11"/>
      <c r="G17" s="6"/>
    </row>
    <row r="18" spans="1:10" ht="43.2" x14ac:dyDescent="0.3">
      <c r="A18" s="12" t="s">
        <v>13</v>
      </c>
      <c r="B18" s="1" t="s">
        <v>0</v>
      </c>
      <c r="C18" s="1" t="s">
        <v>1</v>
      </c>
      <c r="D18" s="1"/>
      <c r="E18" s="1" t="s">
        <v>2</v>
      </c>
      <c r="F18" s="2" t="s">
        <v>3</v>
      </c>
    </row>
    <row r="19" spans="1:10" x14ac:dyDescent="0.3">
      <c r="B19" s="3">
        <v>38808</v>
      </c>
      <c r="C19" s="3">
        <v>39027</v>
      </c>
      <c r="D19" s="4">
        <f t="shared" ref="D19" si="3">IF(B19&gt;0,C19-B19+1,0)</f>
        <v>220</v>
      </c>
      <c r="E19" s="5">
        <v>23712</v>
      </c>
      <c r="F19" s="5"/>
      <c r="G19" s="6">
        <f>D19/365*E19</f>
        <v>14292.164383561643</v>
      </c>
    </row>
    <row r="20" spans="1:10" x14ac:dyDescent="0.3">
      <c r="B20" s="3">
        <v>39028</v>
      </c>
      <c r="C20" s="3">
        <v>39172</v>
      </c>
      <c r="D20" s="4">
        <v>145</v>
      </c>
      <c r="E20" s="5">
        <v>24352</v>
      </c>
      <c r="F20" s="5"/>
      <c r="G20" s="6">
        <f>D20/365*E20</f>
        <v>9674.0821917808207</v>
      </c>
    </row>
    <row r="21" spans="1:10" x14ac:dyDescent="0.3">
      <c r="B21" s="7"/>
      <c r="C21" s="7"/>
      <c r="D21" s="4">
        <f>SUM(D19:D20)</f>
        <v>365</v>
      </c>
      <c r="E21" s="5"/>
      <c r="F21" s="5"/>
      <c r="G21" s="13">
        <f>SUM(G19:G20)</f>
        <v>23966.246575342462</v>
      </c>
    </row>
    <row r="23" spans="1:10" x14ac:dyDescent="0.3">
      <c r="A23" t="s">
        <v>7</v>
      </c>
      <c r="B23" s="1" t="s">
        <v>0</v>
      </c>
      <c r="C23" s="1" t="s">
        <v>1</v>
      </c>
      <c r="D23" s="1"/>
      <c r="E23" s="1" t="s">
        <v>2</v>
      </c>
      <c r="F23" s="2" t="s">
        <v>3</v>
      </c>
    </row>
    <row r="24" spans="1:10" x14ac:dyDescent="0.3">
      <c r="B24" s="3">
        <v>38808</v>
      </c>
      <c r="C24" s="3">
        <v>38898</v>
      </c>
      <c r="D24" s="4">
        <f t="shared" ref="D24:D25" si="4">IF(B24&gt;0,C24-B24+1,0)</f>
        <v>91</v>
      </c>
      <c r="E24" s="5">
        <v>25850</v>
      </c>
      <c r="F24" s="5"/>
      <c r="G24" s="6">
        <f>D24/365*E24</f>
        <v>6444.7945205479455</v>
      </c>
    </row>
    <row r="25" spans="1:10" x14ac:dyDescent="0.3">
      <c r="B25" s="3">
        <v>38899</v>
      </c>
      <c r="C25" s="3">
        <v>39172</v>
      </c>
      <c r="D25" s="4">
        <f t="shared" si="4"/>
        <v>274</v>
      </c>
      <c r="E25" s="5">
        <v>26548</v>
      </c>
      <c r="F25" s="5"/>
      <c r="G25" s="6">
        <f>D25/365*E25</f>
        <v>19929.183561643837</v>
      </c>
    </row>
    <row r="26" spans="1:10" x14ac:dyDescent="0.3">
      <c r="B26" s="7"/>
      <c r="C26" s="7"/>
      <c r="D26" s="4">
        <f>SUM(D24:D25)</f>
        <v>365</v>
      </c>
      <c r="E26" s="5"/>
      <c r="F26" s="5"/>
      <c r="G26" s="13">
        <f>SUM(G24:G25)</f>
        <v>26373.978082191781</v>
      </c>
    </row>
    <row r="27" spans="1:10" x14ac:dyDescent="0.3">
      <c r="J27" t="s">
        <v>14</v>
      </c>
    </row>
    <row r="28" spans="1:10" x14ac:dyDescent="0.3">
      <c r="A28" t="s">
        <v>8</v>
      </c>
      <c r="B28" s="1" t="s">
        <v>0</v>
      </c>
      <c r="C28" s="1" t="s">
        <v>1</v>
      </c>
      <c r="D28" s="1"/>
      <c r="E28" s="1" t="s">
        <v>2</v>
      </c>
      <c r="F28" s="2" t="s">
        <v>3</v>
      </c>
    </row>
    <row r="29" spans="1:10" x14ac:dyDescent="0.3">
      <c r="B29" s="3">
        <v>38808</v>
      </c>
      <c r="C29" s="3">
        <v>38898</v>
      </c>
      <c r="D29" s="4">
        <f t="shared" ref="D29:D30" si="5">IF(B29&gt;0,C29-B29+1,0)</f>
        <v>91</v>
      </c>
      <c r="E29" s="5">
        <v>27163</v>
      </c>
      <c r="F29" s="5"/>
      <c r="G29" s="6">
        <f>D29/365*E29</f>
        <v>6772.1452054794518</v>
      </c>
    </row>
    <row r="30" spans="1:10" x14ac:dyDescent="0.3">
      <c r="B30" s="3">
        <v>38899</v>
      </c>
      <c r="C30" s="3">
        <v>39172</v>
      </c>
      <c r="D30" s="4">
        <f t="shared" si="5"/>
        <v>274</v>
      </c>
      <c r="E30" s="5">
        <v>28216</v>
      </c>
      <c r="F30" s="5"/>
      <c r="G30" s="6">
        <f>D30/365*E30</f>
        <v>21181.326027397259</v>
      </c>
    </row>
    <row r="31" spans="1:10" x14ac:dyDescent="0.3">
      <c r="B31" s="7"/>
      <c r="C31" s="7"/>
      <c r="D31" s="4">
        <f>SUM(D29:D30)</f>
        <v>365</v>
      </c>
      <c r="E31" s="5"/>
      <c r="F31" s="5"/>
      <c r="G31" s="13">
        <f>SUM(G29:G30)</f>
        <v>27953.471232876713</v>
      </c>
    </row>
    <row r="33" spans="1:7" x14ac:dyDescent="0.3">
      <c r="A33" t="s">
        <v>9</v>
      </c>
      <c r="B33" s="1" t="s">
        <v>0</v>
      </c>
      <c r="C33" s="1" t="s">
        <v>1</v>
      </c>
      <c r="D33" s="1"/>
      <c r="E33" s="1" t="s">
        <v>2</v>
      </c>
      <c r="F33" s="2" t="s">
        <v>3</v>
      </c>
    </row>
    <row r="34" spans="1:7" x14ac:dyDescent="0.3">
      <c r="B34" s="3">
        <v>38808</v>
      </c>
      <c r="C34" s="3">
        <v>38898</v>
      </c>
      <c r="D34" s="4">
        <f t="shared" ref="D34:D35" si="6">IF(B34&gt;0,C34-B34+1,0)</f>
        <v>91</v>
      </c>
      <c r="E34" s="5">
        <v>28320</v>
      </c>
      <c r="F34" s="5"/>
      <c r="G34" s="6">
        <f>D34/365*E34</f>
        <v>7060.6027397260277</v>
      </c>
    </row>
    <row r="35" spans="1:7" x14ac:dyDescent="0.3">
      <c r="B35" s="3">
        <v>38899</v>
      </c>
      <c r="C35" s="3">
        <v>39172</v>
      </c>
      <c r="D35" s="4">
        <f t="shared" si="6"/>
        <v>274</v>
      </c>
      <c r="E35" s="5">
        <v>29433</v>
      </c>
      <c r="F35" s="5"/>
      <c r="G35" s="6">
        <f>D35/365*E35</f>
        <v>22094.909589041097</v>
      </c>
    </row>
    <row r="36" spans="1:7" x14ac:dyDescent="0.3">
      <c r="B36" s="7"/>
      <c r="C36" s="7"/>
      <c r="D36" s="4">
        <f>SUM(D34:D35)</f>
        <v>365</v>
      </c>
      <c r="E36" s="5"/>
      <c r="F36" s="5"/>
      <c r="G36" s="13">
        <f>SUM(G34:G35)</f>
        <v>29155.512328767123</v>
      </c>
    </row>
    <row r="38" spans="1:7" x14ac:dyDescent="0.3">
      <c r="A38" t="s">
        <v>10</v>
      </c>
      <c r="B38" s="1" t="s">
        <v>0</v>
      </c>
      <c r="C38" s="1" t="s">
        <v>1</v>
      </c>
      <c r="D38" s="1"/>
      <c r="E38" s="1" t="s">
        <v>2</v>
      </c>
      <c r="F38" s="2" t="s">
        <v>3</v>
      </c>
    </row>
    <row r="39" spans="1:7" x14ac:dyDescent="0.3">
      <c r="B39" s="3">
        <v>38808</v>
      </c>
      <c r="C39" s="3">
        <v>38898</v>
      </c>
      <c r="D39" s="4">
        <f t="shared" ref="D39:D40" si="7">IF(B39&gt;0,C39-B39+1,0)</f>
        <v>91</v>
      </c>
      <c r="E39" s="5">
        <v>29073</v>
      </c>
      <c r="F39" s="5"/>
      <c r="G39" s="6">
        <f>D39/365*E39</f>
        <v>7248.3369863013695</v>
      </c>
    </row>
    <row r="40" spans="1:7" x14ac:dyDescent="0.3">
      <c r="B40" s="3">
        <v>38899</v>
      </c>
      <c r="C40" s="3">
        <v>39172</v>
      </c>
      <c r="D40" s="4">
        <f t="shared" si="7"/>
        <v>274</v>
      </c>
      <c r="E40" s="5">
        <v>30070</v>
      </c>
      <c r="F40" s="5"/>
      <c r="G40" s="6">
        <f>D40/365*E40</f>
        <v>22573.095890410961</v>
      </c>
    </row>
    <row r="41" spans="1:7" x14ac:dyDescent="0.3">
      <c r="B41" s="7"/>
      <c r="C41" s="7"/>
      <c r="D41" s="4">
        <f>SUM(D39:D40)</f>
        <v>365</v>
      </c>
      <c r="E41" s="5"/>
      <c r="F41" s="5"/>
      <c r="G41" s="13">
        <f>SUM(G39:G40)</f>
        <v>29821.43287671233</v>
      </c>
    </row>
    <row r="43" spans="1:7" x14ac:dyDescent="0.3">
      <c r="A43" t="s">
        <v>11</v>
      </c>
      <c r="B43" s="1" t="s">
        <v>0</v>
      </c>
      <c r="C43" s="1" t="s">
        <v>1</v>
      </c>
      <c r="D43" s="1"/>
      <c r="E43" s="1" t="s">
        <v>2</v>
      </c>
      <c r="F43" s="2" t="s">
        <v>3</v>
      </c>
    </row>
    <row r="44" spans="1:7" x14ac:dyDescent="0.3">
      <c r="B44" s="3">
        <v>38808</v>
      </c>
      <c r="C44" s="3">
        <v>38898</v>
      </c>
      <c r="D44" s="4">
        <f t="shared" ref="D44:D45" si="8">IF(B44&gt;0,C44-B44+1,0)</f>
        <v>91</v>
      </c>
      <c r="E44" s="5">
        <v>29875</v>
      </c>
      <c r="F44" s="5"/>
      <c r="G44" s="6">
        <f>D44/365*E44</f>
        <v>7448.2876712328771</v>
      </c>
    </row>
    <row r="45" spans="1:7" x14ac:dyDescent="0.3">
      <c r="B45" s="3">
        <v>38899</v>
      </c>
      <c r="C45" s="3">
        <v>39172</v>
      </c>
      <c r="D45" s="4">
        <f t="shared" si="8"/>
        <v>274</v>
      </c>
      <c r="E45" s="5">
        <v>30905</v>
      </c>
      <c r="F45" s="5"/>
      <c r="G45" s="6">
        <f>D45/365*E45</f>
        <v>23199.917808219179</v>
      </c>
    </row>
    <row r="46" spans="1:7" x14ac:dyDescent="0.3">
      <c r="B46" s="7"/>
      <c r="C46" s="7"/>
      <c r="D46" s="4">
        <f>SUM(D44:D45)</f>
        <v>365</v>
      </c>
      <c r="E46" s="5"/>
      <c r="F46" s="5"/>
      <c r="G46" s="13">
        <f>SUM(G44:G45)</f>
        <v>30648.205479452055</v>
      </c>
    </row>
    <row r="48" spans="1:7" x14ac:dyDescent="0.3">
      <c r="A48" t="s">
        <v>12</v>
      </c>
      <c r="B48" s="1" t="s">
        <v>0</v>
      </c>
      <c r="C48" s="1" t="s">
        <v>1</v>
      </c>
      <c r="D48" s="1"/>
      <c r="E48" s="1" t="s">
        <v>2</v>
      </c>
      <c r="F48" s="2" t="s">
        <v>3</v>
      </c>
    </row>
    <row r="49" spans="2:7" x14ac:dyDescent="0.3">
      <c r="B49" s="3">
        <v>38808</v>
      </c>
      <c r="C49" s="3">
        <v>38898</v>
      </c>
      <c r="D49" s="4">
        <f t="shared" ref="D49:D50" si="9">IF(B49&gt;0,C49-B49+1,0)</f>
        <v>91</v>
      </c>
      <c r="E49" s="5">
        <v>32048</v>
      </c>
      <c r="F49" s="5"/>
      <c r="G49" s="6">
        <f>D49/365*E49</f>
        <v>7990.0493150684933</v>
      </c>
    </row>
    <row r="50" spans="2:7" x14ac:dyDescent="0.3">
      <c r="B50" s="3">
        <v>38899</v>
      </c>
      <c r="C50" s="3">
        <v>39172</v>
      </c>
      <c r="D50" s="4">
        <f t="shared" si="9"/>
        <v>274</v>
      </c>
      <c r="E50" s="5">
        <v>32913</v>
      </c>
      <c r="F50" s="5"/>
      <c r="G50" s="6">
        <f>D50/365*E50</f>
        <v>24707.293150684931</v>
      </c>
    </row>
    <row r="51" spans="2:7" x14ac:dyDescent="0.3">
      <c r="B51" s="7"/>
      <c r="C51" s="7"/>
      <c r="D51" s="4">
        <f>SUM(D49:D50)</f>
        <v>365</v>
      </c>
      <c r="E51" s="5"/>
      <c r="F51" s="5"/>
      <c r="G51" s="13">
        <f>SUM(G49:G50)</f>
        <v>32697.342465753423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1b3980e1-9f70-469d-8e06-8a0cb56978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23FD8AA0D8E5478582E35D905D5CB5" ma:contentTypeVersion="19" ma:contentTypeDescription="Create a new document." ma:contentTypeScope="" ma:versionID="1f94826a3c1d09f060f986dfa5b675d9">
  <xsd:schema xmlns:xsd="http://www.w3.org/2001/XMLSchema" xmlns:xs="http://www.w3.org/2001/XMLSchema" xmlns:p="http://schemas.microsoft.com/office/2006/metadata/properties" xmlns:ns2="1b3980e1-9f70-469d-8e06-8a0cb5697867" xmlns:ns3="4c0fc6d1-1ff6-4501-9111-f8704c4ff172" targetNamespace="http://schemas.microsoft.com/office/2006/metadata/properties" ma:root="true" ma:fieldsID="8dda8ce7d46d239494c9ab1892087247" ns2:_="" ns3:_="">
    <xsd:import namespace="1b3980e1-9f70-469d-8e06-8a0cb5697867"/>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980e1-9f70-469d-8e06-8a0cb5697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2AF10-C0BC-4227-8428-D7BCFC3A3C92}">
  <ds:schemaRefs>
    <ds:schemaRef ds:uri="http://schemas.microsoft.com/sharepoint/v3/contenttype/forms"/>
  </ds:schemaRefs>
</ds:datastoreItem>
</file>

<file path=customXml/itemProps2.xml><?xml version="1.0" encoding="utf-8"?>
<ds:datastoreItem xmlns:ds="http://schemas.openxmlformats.org/officeDocument/2006/customXml" ds:itemID="{698EB454-73EE-4B58-8729-62B8B07232EF}">
  <ds:schemaRefs>
    <ds:schemaRef ds:uri="http://purl.org/dc/terms/"/>
    <ds:schemaRef ds:uri="4c0fc6d1-1ff6-4501-9111-f8704c4ff172"/>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1b3980e1-9f70-469d-8e06-8a0cb569786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D2FC7C9-E103-428E-822F-9C4CB786E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14-15</vt:lpstr>
      <vt:lpstr>13-14</vt:lpstr>
      <vt:lpstr>12-13</vt:lpstr>
      <vt:lpstr>11-12</vt:lpstr>
      <vt:lpstr>10-11</vt:lpstr>
      <vt:lpstr>09-10</vt:lpstr>
      <vt:lpstr>08-09</vt:lpstr>
      <vt:lpstr>07-08</vt:lpstr>
      <vt:lpstr>06-07</vt:lpstr>
      <vt:lpstr>05-06</vt:lpstr>
      <vt:lpstr>04-05</vt:lpstr>
      <vt:lpstr>03-04 </vt:lpstr>
      <vt:lpstr>02-03</vt:lpstr>
      <vt:lpstr>01-02</vt:lpstr>
      <vt:lpstr>00-01</vt:lpstr>
      <vt:lpstr>99-00</vt:lpstr>
      <vt:lpstr>98-99</vt:lpstr>
      <vt:lpstr>97-98</vt:lpstr>
      <vt:lpstr>96-97</vt:lpstr>
      <vt:lpstr>95-96</vt:lpstr>
      <vt:lpstr>94-95</vt:lpstr>
      <vt:lpstr>93-94</vt:lpstr>
      <vt:lpstr>92-93</vt:lpstr>
      <vt:lpstr>91-92</vt:lpstr>
      <vt:lpstr>90-91</vt:lpstr>
      <vt:lpstr>89-90</vt:lpstr>
      <vt:lpstr>88-89</vt:lpstr>
      <vt:lpstr>87-88</vt:lpstr>
      <vt:lpstr>86-87</vt:lpstr>
      <vt:lpstr>85-86</vt:lpstr>
      <vt:lpstr>84-85</vt:lpstr>
      <vt:lpstr>83-84</vt:lpstr>
      <vt:lpstr>82-83</vt:lpstr>
      <vt:lpstr>81-82</vt:lpstr>
      <vt:lpstr>80-81</vt:lpstr>
      <vt:lpstr>79-80</vt:lpstr>
      <vt:lpstr>78-79</vt:lpstr>
      <vt:lpstr>77-78</vt:lpstr>
      <vt:lpstr>76-77</vt:lpstr>
      <vt:lpstr>75-76</vt:lpstr>
      <vt:lpstr>74-75</vt:lpstr>
      <vt:lpstr>73-74</vt:lpstr>
      <vt:lpstr>72-73</vt:lpstr>
      <vt:lpstr>71-72</vt:lpstr>
      <vt:lpstr>70-71</vt:lpstr>
      <vt:lpstr>69-70</vt:lpstr>
      <vt:lpstr>68-69</vt:lpstr>
      <vt:lpstr>67-68</vt:lpstr>
      <vt:lpstr>66-67</vt:lpstr>
      <vt:lpstr>65-66</vt:lpstr>
      <vt:lpstr>64-65</vt:lpstr>
      <vt:lpstr>63-64</vt:lpstr>
      <vt:lpstr>62-63</vt:lpstr>
      <vt:lpstr>61-62</vt:lpstr>
      <vt:lpstr>60-61</vt:lpstr>
      <vt:lpstr>Sheet3</vt:lpstr>
    </vt:vector>
  </TitlesOfParts>
  <Company>CBMDC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FF-Reference-Pay-v1.3</dc:title>
  <dc:creator>Helen Scargill</dc:creator>
  <cp:lastModifiedBy>Jill Swift</cp:lastModifiedBy>
  <cp:lastPrinted>2023-11-02T12:09:22Z</cp:lastPrinted>
  <dcterms:created xsi:type="dcterms:W3CDTF">2023-09-21T12:09:27Z</dcterms:created>
  <dcterms:modified xsi:type="dcterms:W3CDTF">2026-02-04T09:54:34Z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0x010100EF23FD8AA0D8E5478582E35D905D5CB5</vt:lpwstr>
  </property>
  <property fmtid="{D5CDD505-2E9C-101B-9397-08002B2CF9AE}" pid="3" name="MediaServiceImageTags">
    <vt:lpwstr/>
  </property>
</Properties>
</file>